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435" windowWidth="26955" windowHeight="12330" activeTab="0"/>
  </bookViews>
  <sheets>
    <sheet name="画面説明" sheetId="1" r:id="rId1"/>
    <sheet name="例1）20時退社" sheetId="2" r:id="rId2"/>
    <sheet name="例2）毎日終電" sheetId="3" r:id="rId3"/>
    <sheet name="例3）交代勤務" sheetId="4" r:id="rId4"/>
    <sheet name="入力用" sheetId="5" r:id="rId5"/>
  </sheets>
  <definedNames/>
  <calcPr fullCalcOnLoad="1"/>
</workbook>
</file>

<file path=xl/sharedStrings.xml><?xml version="1.0" encoding="utf-8"?>
<sst xmlns="http://schemas.openxmlformats.org/spreadsheetml/2006/main" count="145" uniqueCount="28">
  <si>
    <r>
      <t xml:space="preserve">深夜時間帯（22時～5時）の勤務が月に4回以上あるため、特定業務（深夜業）従事者の健康診断の実施が必要な可能性があります（労働安全衛生規則第45条第1項）。一般の健康診断と異なり、半年に1回の実施が必要です。
</t>
    </r>
    <r>
      <rPr>
        <sz val="10"/>
        <color indexed="10"/>
        <rFont val="ＭＳ 明朝"/>
        <family val="1"/>
      </rPr>
      <t>★なるべく深夜時間帯を避けた労働になるよう心がけ、やむを得ず深夜に労働する場合は他の方に比べ健康への一層の配慮をしてください。</t>
    </r>
  </si>
  <si>
    <r>
      <t xml:space="preserve">時間外労働が月100時間を超過しており、産業医による面接指導が義務付けられます。（労働安全衛生法第66条の8）
</t>
    </r>
    <r>
      <rPr>
        <sz val="10"/>
        <color indexed="10"/>
        <rFont val="ＭＳ 明朝"/>
        <family val="1"/>
      </rPr>
      <t>★長時間労働が自らの健康状態に悪影響を及ぼしていないか、早急にチェックしてください。</t>
    </r>
  </si>
  <si>
    <r>
      <t xml:space="preserve">時間外労働が月80時間を超過しており、産業医による面接指導が努力義務となります。また脳・心臓疾患の発症の危険性が高まります。（労働安全衛生法第66条の8、「認定基準の概要」）
</t>
    </r>
    <r>
      <rPr>
        <sz val="10"/>
        <color indexed="10"/>
        <rFont val="ＭＳ 明朝"/>
        <family val="1"/>
      </rPr>
      <t>★自らの健康状態に不安が無いかチェックすることをお勧めします。</t>
    </r>
  </si>
  <si>
    <r>
      <t xml:space="preserve">時間外労働が発生しています（労働基準法第32条で禁止）。
</t>
    </r>
    <r>
      <rPr>
        <sz val="10"/>
        <color indexed="10"/>
        <rFont val="ＭＳ 明朝"/>
        <family val="1"/>
      </rPr>
      <t>★可能な限り所定時間内の労働となるよう、仕事の進め方を見直すことをお勧めします。</t>
    </r>
  </si>
  <si>
    <t>回</t>
  </si>
  <si>
    <t>夜勤</t>
  </si>
  <si>
    <t>時間、</t>
  </si>
  <si>
    <t>時間外</t>
  </si>
  <si>
    <t>今月の実働は</t>
  </si>
  <si>
    <t>■今月のあなたの労働時間について、以下にアドバイスいたします。</t>
  </si>
  <si>
    <t>合計</t>
  </si>
  <si>
    <t>時間外B</t>
  </si>
  <si>
    <t>時間外A</t>
  </si>
  <si>
    <t>深</t>
  </si>
  <si>
    <t>実働</t>
  </si>
  <si>
    <t>休憩</t>
  </si>
  <si>
    <t>退勤②</t>
  </si>
  <si>
    <t>出勤②</t>
  </si>
  <si>
    <t>退勤①</t>
  </si>
  <si>
    <t>出勤①</t>
  </si>
  <si>
    <t>曜</t>
  </si>
  <si>
    <t>日付</t>
  </si>
  <si>
    <t>（例：2013/12）</t>
  </si>
  <si>
    <t>年月を入力→</t>
  </si>
  <si>
    <t>(c)とらふえ屋　http://torafueya.net</t>
  </si>
  <si>
    <t>時間外労働算定ツール（Ver1.0）</t>
  </si>
  <si>
    <t>※労働時間の算定は他に考慮すべき条件等が存在する場合があるため、あくまで目安としてご利用ください。</t>
  </si>
  <si>
    <r>
      <t xml:space="preserve">時間外労働が月45時間（厚生労働省が定める限度時間）を超過しており、事業者により産業医の面接指導の対象になります。また時間外が45時間を超えるほど、脳・心臓疾患や他の疾患の発症が懸念されます（「脳・心臓疾患の認定基準の概要」）
</t>
    </r>
    <r>
      <rPr>
        <sz val="10"/>
        <color indexed="10"/>
        <rFont val="ＭＳ 明朝"/>
        <family val="1"/>
      </rPr>
      <t>★臨時的に発生しているならまだしも、恒常的に限度時間を超過している場合は仕事の進め方の見直しを早急に行ってください。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</si>
</sst>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
    <numFmt numFmtId="177" formatCode="yyyy/m/d;@"/>
    <numFmt numFmtId="178" formatCode="[h]:mm;@"/>
    <numFmt numFmtId="179" formatCode="h:mm;@"/>
    <numFmt numFmtId="180" formatCode="yyyy/m"/>
  </numFmts>
  <fonts count="55">
    <font>
      <sz val="11"/>
      <color theme="1"/>
      <name val="Calibri"/>
      <family val="3"/>
    </font>
    <font>
      <sz val="11"/>
      <color indexed="8"/>
      <name val="ＭＳ Ｐゴシック"/>
      <family val="3"/>
    </font>
    <font>
      <sz val="6"/>
      <name val="ＭＳ Ｐゴシック"/>
      <family val="3"/>
    </font>
    <font>
      <sz val="10"/>
      <color indexed="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u val="single"/>
      <sz val="11"/>
      <color indexed="20"/>
      <name val="ＭＳ Ｐゴシック"/>
      <family val="3"/>
    </font>
    <font>
      <sz val="11"/>
      <color indexed="17"/>
      <name val="ＭＳ Ｐゴシック"/>
      <family val="3"/>
    </font>
    <font>
      <sz val="10"/>
      <color indexed="8"/>
      <name val="ＭＳ 明朝"/>
      <family val="1"/>
    </font>
    <font>
      <sz val="9"/>
      <color indexed="8"/>
      <name val="ＭＳ 明朝"/>
      <family val="1"/>
    </font>
    <font>
      <sz val="24"/>
      <color indexed="8"/>
      <name val="ＭＳ 明朝"/>
      <family val="1"/>
    </font>
    <font>
      <sz val="10.5"/>
      <color indexed="8"/>
      <name val="ＭＳ Ｐゴシック"/>
      <family val="3"/>
    </font>
    <font>
      <sz val="10.5"/>
      <color indexed="8"/>
      <name val="Calibri"/>
      <family val="2"/>
    </font>
    <font>
      <sz val="10.5"/>
      <color indexed="10"/>
      <name val="ＭＳ Ｐゴシック"/>
      <family val="3"/>
    </font>
    <font>
      <sz val="10.5"/>
      <color indexed="10"/>
      <name val="Calibri"/>
      <family val="2"/>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Calibri"/>
      <family val="3"/>
    </font>
    <font>
      <sz val="11"/>
      <color rgb="FF006100"/>
      <name val="Calibri"/>
      <family val="3"/>
    </font>
    <font>
      <sz val="10"/>
      <color theme="1"/>
      <name val="ＭＳ 明朝"/>
      <family val="1"/>
    </font>
    <font>
      <sz val="9"/>
      <color theme="1"/>
      <name val="ＭＳ 明朝"/>
      <family val="1"/>
    </font>
    <font>
      <sz val="2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46">
    <xf numFmtId="0" fontId="0" fillId="0" borderId="0" xfId="0" applyFont="1" applyAlignment="1">
      <alignment vertical="center"/>
    </xf>
    <xf numFmtId="0" fontId="52" fillId="0" borderId="0" xfId="61" applyFont="1" applyProtection="1">
      <alignment vertical="center"/>
      <protection/>
    </xf>
    <xf numFmtId="0" fontId="52" fillId="0" borderId="0" xfId="61" applyFont="1" applyAlignment="1" applyProtection="1">
      <alignment horizontal="center" vertical="center"/>
      <protection/>
    </xf>
    <xf numFmtId="0" fontId="52" fillId="33" borderId="10" xfId="61" applyFont="1" applyFill="1" applyBorder="1" applyProtection="1">
      <alignment vertical="center"/>
      <protection/>
    </xf>
    <xf numFmtId="0" fontId="52" fillId="33" borderId="11" xfId="61" applyFont="1" applyFill="1" applyBorder="1" applyProtection="1">
      <alignment vertical="center"/>
      <protection/>
    </xf>
    <xf numFmtId="0" fontId="52" fillId="33" borderId="12" xfId="61" applyFont="1" applyFill="1" applyBorder="1" applyProtection="1">
      <alignment vertical="center"/>
      <protection/>
    </xf>
    <xf numFmtId="0" fontId="52" fillId="0" borderId="13" xfId="61" applyFont="1" applyBorder="1" applyAlignment="1" applyProtection="1">
      <alignment horizontal="right" vertical="center"/>
      <protection/>
    </xf>
    <xf numFmtId="0" fontId="52" fillId="33" borderId="10" xfId="61" applyFont="1" applyFill="1" applyBorder="1" applyAlignment="1" applyProtection="1">
      <alignment horizontal="right" vertical="center"/>
      <protection/>
    </xf>
    <xf numFmtId="176" fontId="52" fillId="0" borderId="13" xfId="61" applyNumberFormat="1" applyFont="1" applyBorder="1" applyProtection="1">
      <alignment vertical="center"/>
      <protection/>
    </xf>
    <xf numFmtId="0" fontId="52" fillId="33" borderId="13" xfId="61" applyFont="1" applyFill="1" applyBorder="1" applyAlignment="1" applyProtection="1">
      <alignment horizontal="right" vertical="center"/>
      <protection/>
    </xf>
    <xf numFmtId="177" fontId="52" fillId="33" borderId="13" xfId="61" applyNumberFormat="1" applyFont="1" applyFill="1" applyBorder="1" applyProtection="1">
      <alignment vertical="center"/>
      <protection/>
    </xf>
    <xf numFmtId="178" fontId="52" fillId="0" borderId="0" xfId="61" applyNumberFormat="1" applyFont="1" applyFill="1" applyProtection="1">
      <alignment vertical="center"/>
      <protection/>
    </xf>
    <xf numFmtId="0" fontId="52" fillId="0" borderId="0" xfId="61" applyFont="1" applyFill="1" applyAlignment="1" applyProtection="1">
      <alignment horizontal="center" vertical="center"/>
      <protection/>
    </xf>
    <xf numFmtId="0" fontId="52" fillId="0" borderId="0" xfId="61" applyFont="1" applyFill="1" applyProtection="1">
      <alignment vertical="center"/>
      <protection/>
    </xf>
    <xf numFmtId="177" fontId="52" fillId="0" borderId="0" xfId="61" applyNumberFormat="1" applyFont="1" applyProtection="1">
      <alignment vertical="center"/>
      <protection/>
    </xf>
    <xf numFmtId="178" fontId="52" fillId="33" borderId="0" xfId="61" applyNumberFormat="1" applyFont="1" applyFill="1" applyProtection="1">
      <alignment vertical="center"/>
      <protection/>
    </xf>
    <xf numFmtId="0" fontId="52" fillId="33" borderId="0" xfId="61" applyFont="1" applyFill="1" applyAlignment="1" applyProtection="1">
      <alignment horizontal="center" vertical="center"/>
      <protection/>
    </xf>
    <xf numFmtId="0" fontId="52" fillId="0" borderId="0" xfId="61" applyFont="1" applyAlignment="1" applyProtection="1">
      <alignment horizontal="right" vertical="center"/>
      <protection/>
    </xf>
    <xf numFmtId="179" fontId="52" fillId="33" borderId="13" xfId="61" applyNumberFormat="1" applyFont="1" applyFill="1" applyBorder="1" applyAlignment="1" applyProtection="1">
      <alignment horizontal="right" vertical="center"/>
      <protection/>
    </xf>
    <xf numFmtId="179" fontId="52" fillId="33" borderId="13" xfId="61" applyNumberFormat="1" applyFont="1" applyFill="1" applyBorder="1" applyAlignment="1" applyProtection="1">
      <alignment horizontal="center" vertical="center"/>
      <protection/>
    </xf>
    <xf numFmtId="179" fontId="52" fillId="33" borderId="13" xfId="61" applyNumberFormat="1" applyFont="1" applyFill="1" applyBorder="1" applyProtection="1">
      <alignment vertical="center"/>
      <protection/>
    </xf>
    <xf numFmtId="179" fontId="52" fillId="0" borderId="13" xfId="61" applyNumberFormat="1" applyFont="1" applyBorder="1" applyProtection="1">
      <alignment vertical="center"/>
      <protection locked="0"/>
    </xf>
    <xf numFmtId="0" fontId="52" fillId="33" borderId="13" xfId="61" applyFont="1" applyFill="1" applyBorder="1" applyAlignment="1" applyProtection="1">
      <alignment horizontal="center" vertical="center"/>
      <protection/>
    </xf>
    <xf numFmtId="179" fontId="52" fillId="33" borderId="14" xfId="61" applyNumberFormat="1" applyFont="1" applyFill="1" applyBorder="1" applyAlignment="1" applyProtection="1">
      <alignment horizontal="right" vertical="center"/>
      <protection/>
    </xf>
    <xf numFmtId="179" fontId="52" fillId="0" borderId="14" xfId="61" applyNumberFormat="1" applyFont="1" applyBorder="1" applyProtection="1">
      <alignment vertical="center"/>
      <protection locked="0"/>
    </xf>
    <xf numFmtId="0" fontId="52" fillId="0" borderId="13" xfId="61" applyFont="1" applyBorder="1" applyProtection="1">
      <alignment vertical="center"/>
      <protection locked="0"/>
    </xf>
    <xf numFmtId="179" fontId="52" fillId="33" borderId="14" xfId="61" applyNumberFormat="1" applyFont="1" applyFill="1" applyBorder="1" applyAlignment="1" applyProtection="1">
      <alignment horizontal="center" vertical="center"/>
      <protection/>
    </xf>
    <xf numFmtId="179" fontId="52" fillId="33" borderId="14" xfId="61" applyNumberFormat="1" applyFont="1" applyFill="1" applyBorder="1" applyProtection="1">
      <alignment vertical="center"/>
      <protection/>
    </xf>
    <xf numFmtId="179" fontId="52" fillId="0" borderId="0" xfId="61" applyNumberFormat="1" applyFont="1" applyProtection="1">
      <alignment vertical="center"/>
      <protection/>
    </xf>
    <xf numFmtId="0" fontId="53" fillId="33" borderId="13" xfId="61" applyFont="1" applyFill="1" applyBorder="1" applyAlignment="1" applyProtection="1">
      <alignment horizontal="center" vertical="center"/>
      <protection/>
    </xf>
    <xf numFmtId="0" fontId="52" fillId="33" borderId="12" xfId="61" applyFont="1" applyFill="1" applyBorder="1" applyAlignment="1" applyProtection="1">
      <alignment horizontal="center" vertical="center"/>
      <protection/>
    </xf>
    <xf numFmtId="0" fontId="52" fillId="33" borderId="12" xfId="61" applyFont="1" applyFill="1" applyBorder="1" applyAlignment="1" applyProtection="1">
      <alignment horizontal="center" vertical="center"/>
      <protection/>
    </xf>
    <xf numFmtId="179" fontId="52" fillId="33" borderId="14" xfId="61" applyNumberFormat="1" applyFont="1" applyFill="1" applyBorder="1" applyAlignment="1" applyProtection="1">
      <alignment horizontal="center" vertical="center"/>
      <protection/>
    </xf>
    <xf numFmtId="0" fontId="52" fillId="0" borderId="13" xfId="61" applyFont="1" applyBorder="1" applyAlignment="1" applyProtection="1">
      <alignment horizontal="left" vertical="center" wrapText="1"/>
      <protection/>
    </xf>
    <xf numFmtId="177" fontId="52" fillId="33" borderId="12" xfId="61" applyNumberFormat="1" applyFont="1" applyFill="1" applyBorder="1" applyAlignment="1" applyProtection="1">
      <alignment horizontal="left" vertical="center"/>
      <protection/>
    </xf>
    <xf numFmtId="177" fontId="52" fillId="33" borderId="10" xfId="61" applyNumberFormat="1" applyFont="1" applyFill="1" applyBorder="1" applyAlignment="1" applyProtection="1">
      <alignment horizontal="left" vertical="center"/>
      <protection/>
    </xf>
    <xf numFmtId="0" fontId="52" fillId="33" borderId="12" xfId="61" applyFont="1" applyFill="1" applyBorder="1" applyAlignment="1" applyProtection="1">
      <alignment horizontal="center" vertical="center"/>
      <protection/>
    </xf>
    <xf numFmtId="0" fontId="52" fillId="33" borderId="10" xfId="61" applyFont="1" applyFill="1" applyBorder="1" applyAlignment="1" applyProtection="1">
      <alignment horizontal="center" vertical="center"/>
      <protection/>
    </xf>
    <xf numFmtId="0" fontId="54" fillId="0" borderId="13" xfId="61" applyFont="1" applyBorder="1" applyAlignment="1" applyProtection="1">
      <alignment horizontal="center" vertical="center"/>
      <protection/>
    </xf>
    <xf numFmtId="0" fontId="52" fillId="0" borderId="12" xfId="61" applyFont="1" applyBorder="1" applyAlignment="1" applyProtection="1">
      <alignment horizontal="center" vertical="center"/>
      <protection/>
    </xf>
    <xf numFmtId="0" fontId="52" fillId="0" borderId="10" xfId="61" applyFont="1" applyBorder="1" applyAlignment="1" applyProtection="1">
      <alignment horizontal="center" vertical="center"/>
      <protection/>
    </xf>
    <xf numFmtId="180" fontId="52" fillId="34" borderId="13" xfId="61" applyNumberFormat="1" applyFont="1" applyFill="1" applyBorder="1" applyAlignment="1" applyProtection="1">
      <alignment horizontal="center" vertical="center"/>
      <protection locked="0"/>
    </xf>
    <xf numFmtId="179" fontId="52" fillId="33" borderId="14" xfId="61" applyNumberFormat="1" applyFont="1" applyFill="1" applyBorder="1" applyAlignment="1" applyProtection="1">
      <alignment horizontal="center" vertical="center"/>
      <protection/>
    </xf>
    <xf numFmtId="179" fontId="52" fillId="33" borderId="15" xfId="61" applyNumberFormat="1" applyFont="1" applyFill="1" applyBorder="1" applyAlignment="1" applyProtection="1">
      <alignment horizontal="center" vertical="center"/>
      <protection/>
    </xf>
    <xf numFmtId="179" fontId="52" fillId="33" borderId="16" xfId="61" applyNumberFormat="1" applyFont="1" applyFill="1" applyBorder="1" applyAlignment="1" applyProtection="1">
      <alignment horizontal="center" vertical="center"/>
      <protection/>
    </xf>
    <xf numFmtId="0" fontId="53" fillId="0" borderId="0" xfId="61" applyFont="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28575</xdr:rowOff>
    </xdr:from>
    <xdr:to>
      <xdr:col>11</xdr:col>
      <xdr:colOff>95250</xdr:colOff>
      <xdr:row>3</xdr:row>
      <xdr:rowOff>114300</xdr:rowOff>
    </xdr:to>
    <xdr:sp>
      <xdr:nvSpPr>
        <xdr:cNvPr id="1" name="テキスト ボックス 1"/>
        <xdr:cNvSpPr txBox="1">
          <a:spLocks noChangeArrowheads="1"/>
        </xdr:cNvSpPr>
      </xdr:nvSpPr>
      <xdr:spPr>
        <a:xfrm>
          <a:off x="2419350" y="200025"/>
          <a:ext cx="2000250" cy="428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rPr>
            <a:t>ここに年月を入力すると下記のカレンダーが自動で更新されます</a:t>
          </a:r>
        </a:p>
      </xdr:txBody>
    </xdr:sp>
    <xdr:clientData/>
  </xdr:twoCellAnchor>
  <xdr:twoCellAnchor>
    <xdr:from>
      <xdr:col>4</xdr:col>
      <xdr:colOff>28575</xdr:colOff>
      <xdr:row>2</xdr:row>
      <xdr:rowOff>76200</xdr:rowOff>
    </xdr:from>
    <xdr:to>
      <xdr:col>6</xdr:col>
      <xdr:colOff>66675</xdr:colOff>
      <xdr:row>2</xdr:row>
      <xdr:rowOff>95250</xdr:rowOff>
    </xdr:to>
    <xdr:sp>
      <xdr:nvSpPr>
        <xdr:cNvPr id="2" name="直線矢印コネクタ 2"/>
        <xdr:cNvSpPr>
          <a:spLocks/>
        </xdr:cNvSpPr>
      </xdr:nvSpPr>
      <xdr:spPr>
        <a:xfrm flipH="1">
          <a:off x="1504950" y="419100"/>
          <a:ext cx="914400" cy="190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xdr:colOff>
      <xdr:row>7</xdr:row>
      <xdr:rowOff>9525</xdr:rowOff>
    </xdr:from>
    <xdr:to>
      <xdr:col>4</xdr:col>
      <xdr:colOff>323850</xdr:colOff>
      <xdr:row>8</xdr:row>
      <xdr:rowOff>19050</xdr:rowOff>
    </xdr:to>
    <xdr:sp>
      <xdr:nvSpPr>
        <xdr:cNvPr id="3" name="直線矢印コネクタ 3"/>
        <xdr:cNvSpPr>
          <a:spLocks/>
        </xdr:cNvSpPr>
      </xdr:nvSpPr>
      <xdr:spPr>
        <a:xfrm flipH="1" flipV="1">
          <a:off x="1495425" y="1209675"/>
          <a:ext cx="304800" cy="18097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6</xdr:row>
      <xdr:rowOff>171450</xdr:rowOff>
    </xdr:from>
    <xdr:to>
      <xdr:col>7</xdr:col>
      <xdr:colOff>219075</xdr:colOff>
      <xdr:row>8</xdr:row>
      <xdr:rowOff>38100</xdr:rowOff>
    </xdr:to>
    <xdr:sp>
      <xdr:nvSpPr>
        <xdr:cNvPr id="4" name="直線矢印コネクタ 4"/>
        <xdr:cNvSpPr>
          <a:spLocks/>
        </xdr:cNvSpPr>
      </xdr:nvSpPr>
      <xdr:spPr>
        <a:xfrm flipV="1">
          <a:off x="2695575" y="1200150"/>
          <a:ext cx="314325" cy="2095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8</xdr:row>
      <xdr:rowOff>0</xdr:rowOff>
    </xdr:from>
    <xdr:to>
      <xdr:col>7</xdr:col>
      <xdr:colOff>352425</xdr:colOff>
      <xdr:row>14</xdr:row>
      <xdr:rowOff>104775</xdr:rowOff>
    </xdr:to>
    <xdr:sp>
      <xdr:nvSpPr>
        <xdr:cNvPr id="5" name="テキスト ボックス 5"/>
        <xdr:cNvSpPr txBox="1">
          <a:spLocks noChangeArrowheads="1"/>
        </xdr:cNvSpPr>
      </xdr:nvSpPr>
      <xdr:spPr>
        <a:xfrm>
          <a:off x="1085850" y="1371600"/>
          <a:ext cx="2057400"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日中勤務の基本パターンです。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「出勤①」に出勤時間を、「退勤①」に退勤時間を、「休憩」に休憩時間（昼休み等）を入力します。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「出勤②」「退勤②」は空欄にしておきます。</a:t>
          </a:r>
        </a:p>
      </xdr:txBody>
    </xdr:sp>
    <xdr:clientData/>
  </xdr:twoCellAnchor>
  <xdr:twoCellAnchor>
    <xdr:from>
      <xdr:col>3</xdr:col>
      <xdr:colOff>47625</xdr:colOff>
      <xdr:row>18</xdr:row>
      <xdr:rowOff>114300</xdr:rowOff>
    </xdr:from>
    <xdr:to>
      <xdr:col>7</xdr:col>
      <xdr:colOff>352425</xdr:colOff>
      <xdr:row>26</xdr:row>
      <xdr:rowOff>76200</xdr:rowOff>
    </xdr:to>
    <xdr:sp>
      <xdr:nvSpPr>
        <xdr:cNvPr id="6" name="テキスト ボックス 6"/>
        <xdr:cNvSpPr txBox="1">
          <a:spLocks noChangeArrowheads="1"/>
        </xdr:cNvSpPr>
      </xdr:nvSpPr>
      <xdr:spPr>
        <a:xfrm>
          <a:off x="1085850" y="3200400"/>
          <a:ext cx="205740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夜勤のパターンです。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この例は「</a:t>
          </a:r>
          <a:r>
            <a:rPr lang="en-US" cap="none" sz="1050" b="0" i="0" u="none" baseline="0">
              <a:solidFill>
                <a:srgbClr val="000000"/>
              </a:solidFill>
              <a:latin typeface="Calibri"/>
              <a:ea typeface="Calibri"/>
              <a:cs typeface="Calibri"/>
            </a:rPr>
            <a:t>22:00</a:t>
          </a:r>
          <a:r>
            <a:rPr lang="en-US" cap="none" sz="1050" b="0" i="0" u="none" baseline="0">
              <a:solidFill>
                <a:srgbClr val="000000"/>
              </a:solidFill>
              <a:latin typeface="ＭＳ Ｐゴシック"/>
              <a:ea typeface="ＭＳ Ｐゴシック"/>
              <a:cs typeface="ＭＳ Ｐゴシック"/>
            </a:rPr>
            <a:t>～翌</a:t>
          </a:r>
          <a:r>
            <a:rPr lang="en-US" cap="none" sz="1050" b="0" i="0" u="none" baseline="0">
              <a:solidFill>
                <a:srgbClr val="000000"/>
              </a:solidFill>
              <a:latin typeface="Calibri"/>
              <a:ea typeface="Calibri"/>
              <a:cs typeface="Calibri"/>
            </a:rPr>
            <a:t>7:00</a:t>
          </a:r>
          <a:r>
            <a:rPr lang="en-US" cap="none" sz="1050" b="0" i="0" u="none" baseline="0">
              <a:solidFill>
                <a:srgbClr val="000000"/>
              </a:solidFill>
              <a:latin typeface="ＭＳ Ｐゴシック"/>
              <a:ea typeface="ＭＳ Ｐゴシック"/>
              <a:cs typeface="ＭＳ Ｐゴシック"/>
            </a:rPr>
            <a:t>」の</a:t>
          </a:r>
          <a:r>
            <a:rPr lang="en-US" cap="none" sz="1050" b="0" i="0" u="none" baseline="0">
              <a:solidFill>
                <a:srgbClr val="000000"/>
              </a:solidFill>
              <a:latin typeface="Calibri"/>
              <a:ea typeface="Calibri"/>
              <a:cs typeface="Calibri"/>
            </a:rPr>
            <a:t>8</a:t>
          </a:r>
          <a:r>
            <a:rPr lang="en-US" cap="none" sz="1050" b="0" i="0" u="none" baseline="0">
              <a:solidFill>
                <a:srgbClr val="000000"/>
              </a:solidFill>
              <a:latin typeface="ＭＳ Ｐゴシック"/>
              <a:ea typeface="ＭＳ Ｐゴシック"/>
              <a:cs typeface="ＭＳ Ｐゴシック"/>
            </a:rPr>
            <a:t>時間勤務（うち休憩</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時間）です。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日をまたがっての入力はできませんので、このような形で</a:t>
          </a:r>
          <a:r>
            <a:rPr lang="en-US" cap="none" sz="1050" b="0" i="0" u="none" baseline="0">
              <a:solidFill>
                <a:srgbClr val="000000"/>
              </a:solidFill>
              <a:latin typeface="Calibri"/>
              <a:ea typeface="Calibri"/>
              <a:cs typeface="Calibri"/>
            </a:rPr>
            <a:t>2</a:t>
          </a:r>
          <a:r>
            <a:rPr lang="en-US" cap="none" sz="1050" b="0" i="0" u="none" baseline="0">
              <a:solidFill>
                <a:srgbClr val="000000"/>
              </a:solidFill>
              <a:latin typeface="ＭＳ Ｐゴシック"/>
              <a:ea typeface="ＭＳ Ｐゴシック"/>
              <a:cs typeface="ＭＳ Ｐゴシック"/>
            </a:rPr>
            <a:t>つに分けての入力となります。退勤②の入力は「</a:t>
          </a:r>
          <a:r>
            <a:rPr lang="en-US" cap="none" sz="1050" b="0" i="0" u="none" baseline="0">
              <a:solidFill>
                <a:srgbClr val="000000"/>
              </a:solidFill>
              <a:latin typeface="Calibri"/>
              <a:ea typeface="Calibri"/>
              <a:cs typeface="Calibri"/>
            </a:rPr>
            <a:t>0:00</a:t>
          </a:r>
          <a:r>
            <a:rPr lang="en-US" cap="none" sz="1050" b="0" i="0" u="none" baseline="0">
              <a:solidFill>
                <a:srgbClr val="000000"/>
              </a:solidFill>
              <a:latin typeface="ＭＳ Ｐゴシック"/>
              <a:ea typeface="ＭＳ Ｐゴシック"/>
              <a:cs typeface="ＭＳ Ｐゴシック"/>
            </a:rPr>
            <a:t>」ではなく「</a:t>
          </a:r>
          <a:r>
            <a:rPr lang="en-US" cap="none" sz="1050" b="0" i="0" u="none" baseline="0">
              <a:solidFill>
                <a:srgbClr val="000000"/>
              </a:solidFill>
              <a:latin typeface="Calibri"/>
              <a:ea typeface="Calibri"/>
              <a:cs typeface="Calibri"/>
            </a:rPr>
            <a:t>24:00</a:t>
          </a:r>
          <a:r>
            <a:rPr lang="en-US" cap="none" sz="1050" b="0" i="0" u="none" baseline="0">
              <a:solidFill>
                <a:srgbClr val="000000"/>
              </a:solidFill>
              <a:latin typeface="ＭＳ Ｐゴシック"/>
              <a:ea typeface="ＭＳ Ｐゴシック"/>
              <a:cs typeface="ＭＳ Ｐゴシック"/>
            </a:rPr>
            <a:t>」となります。</a:t>
          </a:r>
        </a:p>
      </xdr:txBody>
    </xdr:sp>
    <xdr:clientData/>
  </xdr:twoCellAnchor>
  <xdr:twoCellAnchor>
    <xdr:from>
      <xdr:col>5</xdr:col>
      <xdr:colOff>152400</xdr:colOff>
      <xdr:row>17</xdr:row>
      <xdr:rowOff>19050</xdr:rowOff>
    </xdr:from>
    <xdr:to>
      <xdr:col>5</xdr:col>
      <xdr:colOff>152400</xdr:colOff>
      <xdr:row>18</xdr:row>
      <xdr:rowOff>114300</xdr:rowOff>
    </xdr:to>
    <xdr:sp>
      <xdr:nvSpPr>
        <xdr:cNvPr id="7" name="直線矢印コネクタ 7"/>
        <xdr:cNvSpPr>
          <a:spLocks/>
        </xdr:cNvSpPr>
      </xdr:nvSpPr>
      <xdr:spPr>
        <a:xfrm flipV="1">
          <a:off x="2066925" y="2933700"/>
          <a:ext cx="0" cy="26670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36</xdr:row>
      <xdr:rowOff>114300</xdr:rowOff>
    </xdr:from>
    <xdr:to>
      <xdr:col>7</xdr:col>
      <xdr:colOff>228600</xdr:colOff>
      <xdr:row>41</xdr:row>
      <xdr:rowOff>114300</xdr:rowOff>
    </xdr:to>
    <xdr:sp>
      <xdr:nvSpPr>
        <xdr:cNvPr id="8" name="テキスト ボックス 8"/>
        <xdr:cNvSpPr txBox="1">
          <a:spLocks noChangeArrowheads="1"/>
        </xdr:cNvSpPr>
      </xdr:nvSpPr>
      <xdr:spPr>
        <a:xfrm>
          <a:off x="1571625" y="6286500"/>
          <a:ext cx="1447800"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rPr>
            <a:t>次月の日付が一部入ってしまいますが、こちらは入力せず当月末まで入力してください。</a:t>
          </a:r>
        </a:p>
      </xdr:txBody>
    </xdr:sp>
    <xdr:clientData/>
  </xdr:twoCellAnchor>
  <xdr:twoCellAnchor>
    <xdr:from>
      <xdr:col>3</xdr:col>
      <xdr:colOff>9525</xdr:colOff>
      <xdr:row>38</xdr:row>
      <xdr:rowOff>28575</xdr:rowOff>
    </xdr:from>
    <xdr:to>
      <xdr:col>4</xdr:col>
      <xdr:colOff>95250</xdr:colOff>
      <xdr:row>39</xdr:row>
      <xdr:rowOff>28575</xdr:rowOff>
    </xdr:to>
    <xdr:sp>
      <xdr:nvSpPr>
        <xdr:cNvPr id="9" name="直線矢印コネクタ 9"/>
        <xdr:cNvSpPr>
          <a:spLocks/>
        </xdr:cNvSpPr>
      </xdr:nvSpPr>
      <xdr:spPr>
        <a:xfrm flipH="1" flipV="1">
          <a:off x="1047750" y="6543675"/>
          <a:ext cx="523875" cy="1714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123825</xdr:colOff>
      <xdr:row>26</xdr:row>
      <xdr:rowOff>114300</xdr:rowOff>
    </xdr:from>
    <xdr:to>
      <xdr:col>7</xdr:col>
      <xdr:colOff>209550</xdr:colOff>
      <xdr:row>36</xdr:row>
      <xdr:rowOff>57150</xdr:rowOff>
    </xdr:to>
    <xdr:sp>
      <xdr:nvSpPr>
        <xdr:cNvPr id="10" name="テキスト ボックス 10"/>
        <xdr:cNvSpPr txBox="1">
          <a:spLocks noChangeArrowheads="1"/>
        </xdr:cNvSpPr>
      </xdr:nvSpPr>
      <xdr:spPr>
        <a:xfrm>
          <a:off x="1162050" y="4572000"/>
          <a:ext cx="183832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実働</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休憩時間を除いたその日の実働時間</a:t>
          </a:r>
          <a:r>
            <a:rPr lang="en-US" cap="none" sz="1050" b="0" i="0" u="none" baseline="0">
              <a:solidFill>
                <a:srgbClr val="00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深</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深夜時間帯（</a:t>
          </a:r>
          <a:r>
            <a:rPr lang="en-US" cap="none" sz="1050" b="0" i="0" u="none" baseline="0">
              <a:solidFill>
                <a:srgbClr val="000000"/>
              </a:solidFill>
              <a:latin typeface="Calibri"/>
              <a:ea typeface="Calibri"/>
              <a:cs typeface="Calibri"/>
            </a:rPr>
            <a:t>22:00</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5:00</a:t>
          </a:r>
          <a:r>
            <a:rPr lang="en-US" cap="none" sz="1050" b="0" i="0" u="none" baseline="0">
              <a:solidFill>
                <a:srgbClr val="000000"/>
              </a:solidFill>
              <a:latin typeface="ＭＳ Ｐゴシック"/>
              <a:ea typeface="ＭＳ Ｐゴシック"/>
              <a:cs typeface="ＭＳ Ｐゴシック"/>
            </a:rPr>
            <a:t>）に勤務した場合に印がつきます。</a:t>
          </a:r>
          <a:r>
            <a:rPr lang="en-US" cap="none" sz="1050" b="0" i="0" u="none" baseline="0">
              <a:solidFill>
                <a:srgbClr val="00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時間外</a:t>
          </a:r>
          <a:r>
            <a:rPr lang="en-US" cap="none" sz="1050" b="0" i="0" u="none" baseline="0">
              <a:solidFill>
                <a:srgbClr val="FF0000"/>
              </a:solidFill>
              <a:latin typeface="Calibri"/>
              <a:ea typeface="Calibri"/>
              <a:cs typeface="Calibri"/>
            </a:rPr>
            <a:t>A</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latin typeface="Calibri"/>
              <a:ea typeface="Calibri"/>
              <a:cs typeface="Calibri"/>
            </a:rPr>
            <a:t>8</a:t>
          </a:r>
          <a:r>
            <a:rPr lang="en-US" cap="none" sz="1050" b="0" i="0" u="none" baseline="0">
              <a:solidFill>
                <a:srgbClr val="000000"/>
              </a:solidFill>
              <a:latin typeface="ＭＳ Ｐゴシック"/>
              <a:ea typeface="ＭＳ Ｐゴシック"/>
              <a:cs typeface="ＭＳ Ｐゴシック"/>
            </a:rPr>
            <a:t>時間を超えた勤務時間</a:t>
          </a:r>
          <a:r>
            <a:rPr lang="en-US" cap="none" sz="1050" b="0" i="0" u="none" baseline="0">
              <a:solidFill>
                <a:srgbClr val="00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時間外</a:t>
          </a:r>
          <a:r>
            <a:rPr lang="en-US" cap="none" sz="1050" b="0" i="0" u="none" baseline="0">
              <a:solidFill>
                <a:srgbClr val="FF0000"/>
              </a:solidFill>
              <a:latin typeface="Calibri"/>
              <a:ea typeface="Calibri"/>
              <a:cs typeface="Calibri"/>
            </a:rPr>
            <a:t>B</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週間</a:t>
          </a:r>
          <a:r>
            <a:rPr lang="en-US" cap="none" sz="1050" b="0" i="0" u="none" baseline="0">
              <a:solidFill>
                <a:srgbClr val="000000"/>
              </a:solidFill>
              <a:latin typeface="Calibri"/>
              <a:ea typeface="Calibri"/>
              <a:cs typeface="Calibri"/>
            </a:rPr>
            <a:t>40</a:t>
          </a:r>
          <a:r>
            <a:rPr lang="en-US" cap="none" sz="1050" b="0" i="0" u="none" baseline="0">
              <a:solidFill>
                <a:srgbClr val="000000"/>
              </a:solidFill>
              <a:latin typeface="ＭＳ Ｐゴシック"/>
              <a:ea typeface="ＭＳ Ｐゴシック"/>
              <a:cs typeface="ＭＳ Ｐゴシック"/>
            </a:rPr>
            <a:t>時間を超えた勤務時間（時間外</a:t>
          </a:r>
          <a:r>
            <a:rPr lang="en-US" cap="none" sz="1050" b="0" i="0" u="none" baseline="0">
              <a:solidFill>
                <a:srgbClr val="000000"/>
              </a:solidFill>
              <a:latin typeface="Calibri"/>
              <a:ea typeface="Calibri"/>
              <a:cs typeface="Calibri"/>
            </a:rPr>
            <a:t>A</a:t>
          </a:r>
          <a:r>
            <a:rPr lang="en-US" cap="none" sz="1050" b="0" i="0" u="none" baseline="0">
              <a:solidFill>
                <a:srgbClr val="000000"/>
              </a:solidFill>
              <a:latin typeface="ＭＳ Ｐゴシック"/>
              <a:ea typeface="ＭＳ Ｐゴシック"/>
              <a:cs typeface="ＭＳ Ｐゴシック"/>
            </a:rPr>
            <a:t>とのダブルカウントはしていません）</a:t>
          </a:r>
        </a:p>
      </xdr:txBody>
    </xdr:sp>
    <xdr:clientData/>
  </xdr:twoCellAnchor>
  <xdr:twoCellAnchor>
    <xdr:from>
      <xdr:col>7</xdr:col>
      <xdr:colOff>209550</xdr:colOff>
      <xdr:row>30</xdr:row>
      <xdr:rowOff>38100</xdr:rowOff>
    </xdr:from>
    <xdr:to>
      <xdr:col>8</xdr:col>
      <xdr:colOff>152400</xdr:colOff>
      <xdr:row>31</xdr:row>
      <xdr:rowOff>85725</xdr:rowOff>
    </xdr:to>
    <xdr:sp>
      <xdr:nvSpPr>
        <xdr:cNvPr id="11" name="直線矢印コネクタ 11"/>
        <xdr:cNvSpPr>
          <a:spLocks/>
        </xdr:cNvSpPr>
      </xdr:nvSpPr>
      <xdr:spPr>
        <a:xfrm flipV="1">
          <a:off x="3000375" y="5181600"/>
          <a:ext cx="381000" cy="219075"/>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xdr:row>
      <xdr:rowOff>104775</xdr:rowOff>
    </xdr:from>
    <xdr:to>
      <xdr:col>10</xdr:col>
      <xdr:colOff>342900</xdr:colOff>
      <xdr:row>3</xdr:row>
      <xdr:rowOff>0</xdr:rowOff>
    </xdr:to>
    <xdr:sp>
      <xdr:nvSpPr>
        <xdr:cNvPr id="1" name="テキスト ボックス 1"/>
        <xdr:cNvSpPr txBox="1">
          <a:spLocks noChangeArrowheads="1"/>
        </xdr:cNvSpPr>
      </xdr:nvSpPr>
      <xdr:spPr>
        <a:xfrm>
          <a:off x="962025" y="276225"/>
          <a:ext cx="3267075" cy="238125"/>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例１：キラキラ</a:t>
          </a:r>
          <a:r>
            <a:rPr lang="en-US" cap="none" sz="1400" b="0" i="0" u="none" baseline="0">
              <a:solidFill>
                <a:srgbClr val="000000"/>
              </a:solidFill>
              <a:latin typeface="Calibri"/>
              <a:ea typeface="Calibri"/>
              <a:cs typeface="Calibri"/>
            </a:rPr>
            <a:t>20</a:t>
          </a:r>
          <a:r>
            <a:rPr lang="en-US" cap="none" sz="1400" b="0" i="0" u="none" baseline="0">
              <a:solidFill>
                <a:srgbClr val="000000"/>
              </a:solidFill>
              <a:latin typeface="ＭＳ Ｐゴシック"/>
              <a:ea typeface="ＭＳ Ｐゴシック"/>
              <a:cs typeface="ＭＳ Ｐゴシック"/>
            </a:rPr>
            <a:t>時退社を行った場合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104775</xdr:rowOff>
    </xdr:from>
    <xdr:to>
      <xdr:col>11</xdr:col>
      <xdr:colOff>152400</xdr:colOff>
      <xdr:row>3</xdr:row>
      <xdr:rowOff>0</xdr:rowOff>
    </xdr:to>
    <xdr:sp>
      <xdr:nvSpPr>
        <xdr:cNvPr id="1" name="テキスト ボックス 1"/>
        <xdr:cNvSpPr txBox="1">
          <a:spLocks noChangeArrowheads="1"/>
        </xdr:cNvSpPr>
      </xdr:nvSpPr>
      <xdr:spPr>
        <a:xfrm>
          <a:off x="1209675" y="276225"/>
          <a:ext cx="3267075" cy="238125"/>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rPr>
            <a:t>例２：毎日終電まで働いた場合（休出なし）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104775</xdr:rowOff>
    </xdr:from>
    <xdr:to>
      <xdr:col>11</xdr:col>
      <xdr:colOff>152400</xdr:colOff>
      <xdr:row>3</xdr:row>
      <xdr:rowOff>0</xdr:rowOff>
    </xdr:to>
    <xdr:sp>
      <xdr:nvSpPr>
        <xdr:cNvPr id="1" name="テキスト ボックス 1"/>
        <xdr:cNvSpPr txBox="1">
          <a:spLocks noChangeArrowheads="1"/>
        </xdr:cNvSpPr>
      </xdr:nvSpPr>
      <xdr:spPr>
        <a:xfrm>
          <a:off x="1209675" y="276225"/>
          <a:ext cx="3267075" cy="238125"/>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rPr>
            <a:t>例３：四組三交代制の場合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M62"/>
  <sheetViews>
    <sheetView tabSelected="1" zoomScalePageLayoutView="0" workbookViewId="0" topLeftCell="A1">
      <selection activeCell="A1" sqref="A1"/>
    </sheetView>
  </sheetViews>
  <sheetFormatPr defaultColWidth="9.140625" defaultRowHeight="13.5" customHeight="1"/>
  <cols>
    <col min="1" max="1" width="5.28125" style="1" customWidth="1"/>
    <col min="2" max="2" width="5.57421875" style="1" customWidth="1"/>
    <col min="3" max="3" width="4.7109375" style="2" customWidth="1"/>
    <col min="4" max="9" width="6.57421875" style="1" customWidth="1"/>
    <col min="10" max="10" width="3.28125" style="2" bestFit="1" customWidth="1"/>
    <col min="11" max="12" width="6.57421875" style="1" customWidth="1"/>
    <col min="13" max="13" width="14.421875" style="1" customWidth="1"/>
    <col min="14" max="16384" width="9.00390625" style="1" customWidth="1"/>
  </cols>
  <sheetData>
    <row r="1" spans="1:13" ht="13.5" customHeight="1">
      <c r="A1" s="1" t="s">
        <v>25</v>
      </c>
      <c r="M1" s="17" t="s">
        <v>24</v>
      </c>
    </row>
    <row r="2" spans="8:13" ht="13.5" customHeight="1">
      <c r="H2" s="45" t="s">
        <v>26</v>
      </c>
      <c r="I2" s="45"/>
      <c r="J2" s="45"/>
      <c r="K2" s="45"/>
      <c r="L2" s="45"/>
      <c r="M2" s="45"/>
    </row>
    <row r="3" spans="1:13" ht="13.5" customHeight="1">
      <c r="A3" s="39" t="s">
        <v>23</v>
      </c>
      <c r="B3" s="40"/>
      <c r="C3" s="41">
        <v>41609</v>
      </c>
      <c r="D3" s="41"/>
      <c r="E3" s="1" t="s">
        <v>22</v>
      </c>
      <c r="H3" s="45"/>
      <c r="I3" s="45"/>
      <c r="J3" s="45"/>
      <c r="K3" s="45"/>
      <c r="L3" s="45"/>
      <c r="M3" s="45"/>
    </row>
    <row r="5" spans="1:12" ht="13.5" customHeight="1">
      <c r="A5" s="36" t="s">
        <v>21</v>
      </c>
      <c r="B5" s="37"/>
      <c r="C5" s="30" t="s">
        <v>20</v>
      </c>
      <c r="D5" s="22" t="s">
        <v>19</v>
      </c>
      <c r="E5" s="22" t="s">
        <v>18</v>
      </c>
      <c r="F5" s="22" t="s">
        <v>17</v>
      </c>
      <c r="G5" s="22" t="s">
        <v>16</v>
      </c>
      <c r="H5" s="22" t="s">
        <v>15</v>
      </c>
      <c r="I5" s="22" t="s">
        <v>14</v>
      </c>
      <c r="J5" s="22" t="s">
        <v>13</v>
      </c>
      <c r="K5" s="29" t="s">
        <v>12</v>
      </c>
      <c r="L5" s="29" t="s">
        <v>11</v>
      </c>
    </row>
    <row r="6" spans="1:12" ht="13.5" customHeight="1">
      <c r="A6" s="34">
        <f>C3</f>
        <v>41609</v>
      </c>
      <c r="B6" s="35"/>
      <c r="C6" s="22" t="str">
        <f aca="true" t="shared" si="0" ref="C6:C40">TEXT(A6,"(aaa)")</f>
        <v>(日)</v>
      </c>
      <c r="D6" s="24"/>
      <c r="E6" s="24"/>
      <c r="F6" s="24"/>
      <c r="G6" s="24"/>
      <c r="H6" s="24"/>
      <c r="I6" s="27">
        <f aca="true" t="shared" si="1" ref="I6:I40">E6-D6+G6-F6-H6</f>
        <v>0</v>
      </c>
      <c r="J6" s="26">
        <f aca="true" t="shared" si="2" ref="J6:J40">IF(OR(AND("0:00"*1&lt;D6,D6&lt;"5:00"*1),E6&gt;"22:00"*1,AND("0:00"*1&lt;F6,F6&lt;"5:00"*1),G6&gt;"22:00"*1),"深","")</f>
      </c>
      <c r="K6" s="23" t="str">
        <f aca="true" t="shared" si="3" ref="K6:K40">IF((I6-"8:00")&gt;0,I6-"8:00","0:00")</f>
        <v>0:00</v>
      </c>
      <c r="L6" s="42" t="str">
        <f>IF(SUM(I6:I12)&gt;"40:00"*1,IF(SUM(I6:I12)-"40:00"-SUM(K6:K12)&gt;0,SUM(I6:I12)-"40:00"-SUM(K6:K12),"0:00"),"0:00")</f>
        <v>0:00</v>
      </c>
    </row>
    <row r="7" spans="1:13" ht="13.5" customHeight="1">
      <c r="A7" s="34">
        <f aca="true" t="shared" si="4" ref="A7:A40">A6+1</f>
        <v>41610</v>
      </c>
      <c r="B7" s="35"/>
      <c r="C7" s="22" t="str">
        <f t="shared" si="0"/>
        <v>(月)</v>
      </c>
      <c r="D7" s="24">
        <v>0.375</v>
      </c>
      <c r="E7" s="24">
        <v>0.75</v>
      </c>
      <c r="F7" s="24"/>
      <c r="G7" s="24"/>
      <c r="H7" s="24">
        <v>0.041666666666666664</v>
      </c>
      <c r="I7" s="27">
        <f t="shared" si="1"/>
        <v>0.3333333333333333</v>
      </c>
      <c r="J7" s="26">
        <f t="shared" si="2"/>
      </c>
      <c r="K7" s="23" t="str">
        <f t="shared" si="3"/>
        <v>0:00</v>
      </c>
      <c r="L7" s="43"/>
      <c r="M7" s="28"/>
    </row>
    <row r="8" spans="1:12" ht="13.5" customHeight="1">
      <c r="A8" s="34">
        <f t="shared" si="4"/>
        <v>41611</v>
      </c>
      <c r="B8" s="35"/>
      <c r="C8" s="22" t="str">
        <f t="shared" si="0"/>
        <v>(火)</v>
      </c>
      <c r="D8" s="24"/>
      <c r="E8" s="24"/>
      <c r="F8" s="24"/>
      <c r="G8" s="24"/>
      <c r="H8" s="24"/>
      <c r="I8" s="27">
        <f t="shared" si="1"/>
        <v>0</v>
      </c>
      <c r="J8" s="26">
        <f t="shared" si="2"/>
      </c>
      <c r="K8" s="23" t="str">
        <f t="shared" si="3"/>
        <v>0:00</v>
      </c>
      <c r="L8" s="43"/>
    </row>
    <row r="9" spans="1:12" ht="13.5" customHeight="1">
      <c r="A9" s="34">
        <f t="shared" si="4"/>
        <v>41612</v>
      </c>
      <c r="B9" s="35"/>
      <c r="C9" s="22" t="str">
        <f t="shared" si="0"/>
        <v>(水)</v>
      </c>
      <c r="D9" s="24"/>
      <c r="E9" s="24"/>
      <c r="F9" s="24"/>
      <c r="G9" s="24"/>
      <c r="H9" s="24"/>
      <c r="I9" s="27">
        <f t="shared" si="1"/>
        <v>0</v>
      </c>
      <c r="J9" s="26">
        <f t="shared" si="2"/>
      </c>
      <c r="K9" s="23" t="str">
        <f t="shared" si="3"/>
        <v>0:00</v>
      </c>
      <c r="L9" s="43"/>
    </row>
    <row r="10" spans="1:12" ht="13.5" customHeight="1">
      <c r="A10" s="34">
        <f t="shared" si="4"/>
        <v>41613</v>
      </c>
      <c r="B10" s="35"/>
      <c r="C10" s="22" t="str">
        <f t="shared" si="0"/>
        <v>(木)</v>
      </c>
      <c r="D10" s="24"/>
      <c r="E10" s="24"/>
      <c r="F10" s="24"/>
      <c r="G10" s="24"/>
      <c r="H10" s="24"/>
      <c r="I10" s="27">
        <f t="shared" si="1"/>
        <v>0</v>
      </c>
      <c r="J10" s="26">
        <f t="shared" si="2"/>
      </c>
      <c r="K10" s="23" t="str">
        <f t="shared" si="3"/>
        <v>0:00</v>
      </c>
      <c r="L10" s="43"/>
    </row>
    <row r="11" spans="1:12" ht="13.5" customHeight="1">
      <c r="A11" s="34">
        <f t="shared" si="4"/>
        <v>41614</v>
      </c>
      <c r="B11" s="35"/>
      <c r="C11" s="22" t="str">
        <f t="shared" si="0"/>
        <v>(金)</v>
      </c>
      <c r="D11" s="24"/>
      <c r="E11" s="24"/>
      <c r="F11" s="24"/>
      <c r="G11" s="24"/>
      <c r="H11" s="24"/>
      <c r="I11" s="27">
        <f t="shared" si="1"/>
        <v>0</v>
      </c>
      <c r="J11" s="26">
        <f t="shared" si="2"/>
      </c>
      <c r="K11" s="23" t="str">
        <f t="shared" si="3"/>
        <v>0:00</v>
      </c>
      <c r="L11" s="43"/>
    </row>
    <row r="12" spans="1:12" ht="13.5" customHeight="1">
      <c r="A12" s="34">
        <f t="shared" si="4"/>
        <v>41615</v>
      </c>
      <c r="B12" s="35"/>
      <c r="C12" s="22" t="str">
        <f t="shared" si="0"/>
        <v>(土)</v>
      </c>
      <c r="D12" s="24"/>
      <c r="E12" s="24"/>
      <c r="F12" s="24"/>
      <c r="G12" s="24"/>
      <c r="H12" s="24"/>
      <c r="I12" s="27">
        <f t="shared" si="1"/>
        <v>0</v>
      </c>
      <c r="J12" s="26">
        <f t="shared" si="2"/>
      </c>
      <c r="K12" s="23" t="str">
        <f t="shared" si="3"/>
        <v>0:00</v>
      </c>
      <c r="L12" s="44"/>
    </row>
    <row r="13" spans="1:12" ht="13.5" customHeight="1">
      <c r="A13" s="34">
        <f t="shared" si="4"/>
        <v>41616</v>
      </c>
      <c r="B13" s="35"/>
      <c r="C13" s="22" t="str">
        <f t="shared" si="0"/>
        <v>(日)</v>
      </c>
      <c r="D13" s="24"/>
      <c r="E13" s="24"/>
      <c r="F13" s="24"/>
      <c r="G13" s="24"/>
      <c r="H13" s="24"/>
      <c r="I13" s="27">
        <f t="shared" si="1"/>
        <v>0</v>
      </c>
      <c r="J13" s="26">
        <f t="shared" si="2"/>
      </c>
      <c r="K13" s="23" t="str">
        <f t="shared" si="3"/>
        <v>0:00</v>
      </c>
      <c r="L13" s="42" t="str">
        <f>IF(SUM(I13:I19)&gt;"40:00"*1,IF(SUM(I13:I19)-"40:00"-SUM(K13:K19)&gt;0,SUM(I13:I19)-"40:00"-SUM(K13:K19),"0:00"),"0:00")</f>
        <v>0:00</v>
      </c>
    </row>
    <row r="14" spans="1:12" ht="13.5" customHeight="1">
      <c r="A14" s="34">
        <f t="shared" si="4"/>
        <v>41617</v>
      </c>
      <c r="B14" s="35"/>
      <c r="C14" s="22" t="str">
        <f t="shared" si="0"/>
        <v>(月)</v>
      </c>
      <c r="D14" s="24"/>
      <c r="E14" s="24"/>
      <c r="F14" s="24"/>
      <c r="G14" s="24"/>
      <c r="H14" s="24"/>
      <c r="I14" s="27">
        <f t="shared" si="1"/>
        <v>0</v>
      </c>
      <c r="J14" s="26">
        <f t="shared" si="2"/>
      </c>
      <c r="K14" s="23" t="str">
        <f t="shared" si="3"/>
        <v>0:00</v>
      </c>
      <c r="L14" s="43"/>
    </row>
    <row r="15" spans="1:12" ht="13.5" customHeight="1">
      <c r="A15" s="34">
        <f t="shared" si="4"/>
        <v>41618</v>
      </c>
      <c r="B15" s="35"/>
      <c r="C15" s="22" t="str">
        <f t="shared" si="0"/>
        <v>(火)</v>
      </c>
      <c r="D15" s="24"/>
      <c r="E15" s="24"/>
      <c r="F15" s="24"/>
      <c r="G15" s="24"/>
      <c r="H15" s="24"/>
      <c r="I15" s="27">
        <f t="shared" si="1"/>
        <v>0</v>
      </c>
      <c r="J15" s="26">
        <f t="shared" si="2"/>
      </c>
      <c r="K15" s="23" t="str">
        <f t="shared" si="3"/>
        <v>0:00</v>
      </c>
      <c r="L15" s="43"/>
    </row>
    <row r="16" spans="1:12" ht="13.5" customHeight="1">
      <c r="A16" s="34">
        <f t="shared" si="4"/>
        <v>41619</v>
      </c>
      <c r="B16" s="35"/>
      <c r="C16" s="22" t="str">
        <f t="shared" si="0"/>
        <v>(水)</v>
      </c>
      <c r="D16" s="24">
        <v>0</v>
      </c>
      <c r="E16" s="24">
        <v>0.2916666666666667</v>
      </c>
      <c r="F16" s="24">
        <v>0.9166666666666666</v>
      </c>
      <c r="G16" s="24">
        <v>1</v>
      </c>
      <c r="H16" s="24">
        <v>0.041666666666666664</v>
      </c>
      <c r="I16" s="27">
        <f t="shared" si="1"/>
        <v>0.3333333333333334</v>
      </c>
      <c r="J16" s="26" t="str">
        <f t="shared" si="2"/>
        <v>深</v>
      </c>
      <c r="K16" s="23">
        <f t="shared" si="3"/>
        <v>1.1102230246251565E-16</v>
      </c>
      <c r="L16" s="43"/>
    </row>
    <row r="17" spans="1:12" ht="13.5" customHeight="1">
      <c r="A17" s="34">
        <f t="shared" si="4"/>
        <v>41620</v>
      </c>
      <c r="B17" s="35"/>
      <c r="C17" s="22" t="str">
        <f t="shared" si="0"/>
        <v>(木)</v>
      </c>
      <c r="D17" s="24">
        <v>0</v>
      </c>
      <c r="E17" s="24">
        <v>0.2916666666666667</v>
      </c>
      <c r="F17" s="24"/>
      <c r="G17" s="24"/>
      <c r="H17" s="24"/>
      <c r="I17" s="27">
        <f t="shared" si="1"/>
        <v>0.2916666666666667</v>
      </c>
      <c r="J17" s="26">
        <f t="shared" si="2"/>
      </c>
      <c r="K17" s="23" t="str">
        <f t="shared" si="3"/>
        <v>0:00</v>
      </c>
      <c r="L17" s="43"/>
    </row>
    <row r="18" spans="1:12" ht="13.5" customHeight="1">
      <c r="A18" s="34">
        <f t="shared" si="4"/>
        <v>41621</v>
      </c>
      <c r="B18" s="35"/>
      <c r="C18" s="22" t="str">
        <f t="shared" si="0"/>
        <v>(金)</v>
      </c>
      <c r="D18" s="24"/>
      <c r="E18" s="24"/>
      <c r="F18" s="24"/>
      <c r="G18" s="24"/>
      <c r="H18" s="24"/>
      <c r="I18" s="27">
        <f t="shared" si="1"/>
        <v>0</v>
      </c>
      <c r="J18" s="26">
        <f t="shared" si="2"/>
      </c>
      <c r="K18" s="23" t="str">
        <f t="shared" si="3"/>
        <v>0:00</v>
      </c>
      <c r="L18" s="43"/>
    </row>
    <row r="19" spans="1:12" ht="13.5" customHeight="1">
      <c r="A19" s="34">
        <f t="shared" si="4"/>
        <v>41622</v>
      </c>
      <c r="B19" s="35"/>
      <c r="C19" s="22" t="str">
        <f t="shared" si="0"/>
        <v>(土)</v>
      </c>
      <c r="D19" s="24"/>
      <c r="E19" s="24"/>
      <c r="F19" s="24"/>
      <c r="G19" s="24"/>
      <c r="H19" s="24"/>
      <c r="I19" s="27">
        <f t="shared" si="1"/>
        <v>0</v>
      </c>
      <c r="J19" s="26">
        <f t="shared" si="2"/>
      </c>
      <c r="K19" s="23" t="str">
        <f t="shared" si="3"/>
        <v>0:00</v>
      </c>
      <c r="L19" s="44"/>
    </row>
    <row r="20" spans="1:12" ht="13.5" customHeight="1">
      <c r="A20" s="34">
        <f t="shared" si="4"/>
        <v>41623</v>
      </c>
      <c r="B20" s="35"/>
      <c r="C20" s="22" t="str">
        <f t="shared" si="0"/>
        <v>(日)</v>
      </c>
      <c r="D20" s="24"/>
      <c r="E20" s="24"/>
      <c r="F20" s="24"/>
      <c r="G20" s="24"/>
      <c r="H20" s="24"/>
      <c r="I20" s="27">
        <f t="shared" si="1"/>
        <v>0</v>
      </c>
      <c r="J20" s="26">
        <f t="shared" si="2"/>
      </c>
      <c r="K20" s="23" t="str">
        <f t="shared" si="3"/>
        <v>0:00</v>
      </c>
      <c r="L20" s="42" t="str">
        <f>IF(SUM(I20:I26)&gt;"40:00"*1,IF(SUM(I20:I26)-"40:00"-SUM(K20:K26)&gt;0,SUM(I20:I26)-"40:00"-SUM(K20:K26),"0:00"),"0:00")</f>
        <v>0:00</v>
      </c>
    </row>
    <row r="21" spans="1:12" ht="13.5" customHeight="1">
      <c r="A21" s="34">
        <f t="shared" si="4"/>
        <v>41624</v>
      </c>
      <c r="B21" s="35"/>
      <c r="C21" s="22" t="str">
        <f t="shared" si="0"/>
        <v>(月)</v>
      </c>
      <c r="D21" s="24"/>
      <c r="E21" s="24"/>
      <c r="F21" s="24"/>
      <c r="G21" s="24"/>
      <c r="H21" s="24"/>
      <c r="I21" s="27">
        <f t="shared" si="1"/>
        <v>0</v>
      </c>
      <c r="J21" s="26">
        <f t="shared" si="2"/>
      </c>
      <c r="K21" s="23" t="str">
        <f t="shared" si="3"/>
        <v>0:00</v>
      </c>
      <c r="L21" s="43"/>
    </row>
    <row r="22" spans="1:12" ht="13.5" customHeight="1">
      <c r="A22" s="34">
        <f t="shared" si="4"/>
        <v>41625</v>
      </c>
      <c r="B22" s="35"/>
      <c r="C22" s="22" t="str">
        <f t="shared" si="0"/>
        <v>(火)</v>
      </c>
      <c r="D22" s="24"/>
      <c r="E22" s="24"/>
      <c r="F22" s="24"/>
      <c r="G22" s="24"/>
      <c r="H22" s="24"/>
      <c r="I22" s="27">
        <f t="shared" si="1"/>
        <v>0</v>
      </c>
      <c r="J22" s="26">
        <f t="shared" si="2"/>
      </c>
      <c r="K22" s="23" t="str">
        <f t="shared" si="3"/>
        <v>0:00</v>
      </c>
      <c r="L22" s="43"/>
    </row>
    <row r="23" spans="1:12" ht="13.5" customHeight="1">
      <c r="A23" s="34">
        <f t="shared" si="4"/>
        <v>41626</v>
      </c>
      <c r="B23" s="35"/>
      <c r="C23" s="22" t="str">
        <f t="shared" si="0"/>
        <v>(水)</v>
      </c>
      <c r="D23" s="24"/>
      <c r="E23" s="24"/>
      <c r="F23" s="24"/>
      <c r="G23" s="24"/>
      <c r="H23" s="24"/>
      <c r="I23" s="27">
        <f t="shared" si="1"/>
        <v>0</v>
      </c>
      <c r="J23" s="26">
        <f t="shared" si="2"/>
      </c>
      <c r="K23" s="23" t="str">
        <f t="shared" si="3"/>
        <v>0:00</v>
      </c>
      <c r="L23" s="43"/>
    </row>
    <row r="24" spans="1:12" ht="13.5" customHeight="1">
      <c r="A24" s="34">
        <f t="shared" si="4"/>
        <v>41627</v>
      </c>
      <c r="B24" s="35"/>
      <c r="C24" s="22" t="str">
        <f t="shared" si="0"/>
        <v>(木)</v>
      </c>
      <c r="D24" s="24"/>
      <c r="E24" s="24"/>
      <c r="F24" s="24"/>
      <c r="G24" s="24"/>
      <c r="H24" s="24"/>
      <c r="I24" s="27">
        <f t="shared" si="1"/>
        <v>0</v>
      </c>
      <c r="J24" s="26">
        <f t="shared" si="2"/>
      </c>
      <c r="K24" s="23" t="str">
        <f t="shared" si="3"/>
        <v>0:00</v>
      </c>
      <c r="L24" s="43"/>
    </row>
    <row r="25" spans="1:12" ht="13.5" customHeight="1">
      <c r="A25" s="34">
        <f t="shared" si="4"/>
        <v>41628</v>
      </c>
      <c r="B25" s="35"/>
      <c r="C25" s="22" t="str">
        <f t="shared" si="0"/>
        <v>(金)</v>
      </c>
      <c r="D25" s="24"/>
      <c r="E25" s="24"/>
      <c r="F25" s="24"/>
      <c r="G25" s="24"/>
      <c r="H25" s="24"/>
      <c r="I25" s="27">
        <f t="shared" si="1"/>
        <v>0</v>
      </c>
      <c r="J25" s="26">
        <f t="shared" si="2"/>
      </c>
      <c r="K25" s="23" t="str">
        <f t="shared" si="3"/>
        <v>0:00</v>
      </c>
      <c r="L25" s="43"/>
    </row>
    <row r="26" spans="1:12" ht="13.5" customHeight="1">
      <c r="A26" s="34">
        <f t="shared" si="4"/>
        <v>41629</v>
      </c>
      <c r="B26" s="35"/>
      <c r="C26" s="22" t="str">
        <f t="shared" si="0"/>
        <v>(土)</v>
      </c>
      <c r="D26" s="24"/>
      <c r="E26" s="24"/>
      <c r="F26" s="24"/>
      <c r="G26" s="24"/>
      <c r="H26" s="24"/>
      <c r="I26" s="27">
        <f t="shared" si="1"/>
        <v>0</v>
      </c>
      <c r="J26" s="26">
        <f t="shared" si="2"/>
      </c>
      <c r="K26" s="23" t="str">
        <f t="shared" si="3"/>
        <v>0:00</v>
      </c>
      <c r="L26" s="44"/>
    </row>
    <row r="27" spans="1:12" ht="13.5" customHeight="1">
      <c r="A27" s="34">
        <f t="shared" si="4"/>
        <v>41630</v>
      </c>
      <c r="B27" s="35"/>
      <c r="C27" s="22" t="str">
        <f t="shared" si="0"/>
        <v>(日)</v>
      </c>
      <c r="D27" s="24"/>
      <c r="E27" s="24"/>
      <c r="F27" s="24"/>
      <c r="G27" s="24"/>
      <c r="H27" s="24"/>
      <c r="I27" s="27">
        <f t="shared" si="1"/>
        <v>0</v>
      </c>
      <c r="J27" s="26">
        <f t="shared" si="2"/>
      </c>
      <c r="K27" s="23" t="str">
        <f t="shared" si="3"/>
        <v>0:00</v>
      </c>
      <c r="L27" s="42" t="str">
        <f>IF(SUM(I27:I33)&gt;"40:00"*1,IF(SUM(I27:I33)-"40:00"-SUM(K27:K33)&gt;0,SUM(I27:I33)-"40:00"-SUM(K27:K33),"0:00"),"0:00")</f>
        <v>0:00</v>
      </c>
    </row>
    <row r="28" spans="1:12" ht="13.5" customHeight="1">
      <c r="A28" s="34">
        <f t="shared" si="4"/>
        <v>41631</v>
      </c>
      <c r="B28" s="35"/>
      <c r="C28" s="22" t="str">
        <f t="shared" si="0"/>
        <v>(月)</v>
      </c>
      <c r="D28" s="24"/>
      <c r="E28" s="24"/>
      <c r="F28" s="24"/>
      <c r="G28" s="24"/>
      <c r="H28" s="24"/>
      <c r="I28" s="27">
        <f t="shared" si="1"/>
        <v>0</v>
      </c>
      <c r="J28" s="26">
        <f t="shared" si="2"/>
      </c>
      <c r="K28" s="23" t="str">
        <f t="shared" si="3"/>
        <v>0:00</v>
      </c>
      <c r="L28" s="43"/>
    </row>
    <row r="29" spans="1:12" ht="13.5" customHeight="1">
      <c r="A29" s="34">
        <f t="shared" si="4"/>
        <v>41632</v>
      </c>
      <c r="B29" s="35"/>
      <c r="C29" s="22" t="str">
        <f t="shared" si="0"/>
        <v>(火)</v>
      </c>
      <c r="D29" s="24"/>
      <c r="E29" s="24"/>
      <c r="F29" s="24"/>
      <c r="G29" s="24"/>
      <c r="H29" s="24"/>
      <c r="I29" s="27">
        <f t="shared" si="1"/>
        <v>0</v>
      </c>
      <c r="J29" s="26">
        <f t="shared" si="2"/>
      </c>
      <c r="K29" s="23" t="str">
        <f t="shared" si="3"/>
        <v>0:00</v>
      </c>
      <c r="L29" s="43"/>
    </row>
    <row r="30" spans="1:12" ht="13.5" customHeight="1">
      <c r="A30" s="34">
        <f t="shared" si="4"/>
        <v>41633</v>
      </c>
      <c r="B30" s="35"/>
      <c r="C30" s="22" t="str">
        <f t="shared" si="0"/>
        <v>(水)</v>
      </c>
      <c r="D30" s="24"/>
      <c r="E30" s="24"/>
      <c r="F30" s="24"/>
      <c r="G30" s="24"/>
      <c r="H30" s="24"/>
      <c r="I30" s="27">
        <f t="shared" si="1"/>
        <v>0</v>
      </c>
      <c r="J30" s="26">
        <f t="shared" si="2"/>
      </c>
      <c r="K30" s="23" t="str">
        <f t="shared" si="3"/>
        <v>0:00</v>
      </c>
      <c r="L30" s="43"/>
    </row>
    <row r="31" spans="1:12" ht="13.5" customHeight="1">
      <c r="A31" s="34">
        <f t="shared" si="4"/>
        <v>41634</v>
      </c>
      <c r="B31" s="35"/>
      <c r="C31" s="22" t="str">
        <f t="shared" si="0"/>
        <v>(木)</v>
      </c>
      <c r="D31" s="24"/>
      <c r="E31" s="24"/>
      <c r="F31" s="24"/>
      <c r="G31" s="24"/>
      <c r="H31" s="24"/>
      <c r="I31" s="27">
        <f t="shared" si="1"/>
        <v>0</v>
      </c>
      <c r="J31" s="26">
        <f t="shared" si="2"/>
      </c>
      <c r="K31" s="23" t="str">
        <f t="shared" si="3"/>
        <v>0:00</v>
      </c>
      <c r="L31" s="43"/>
    </row>
    <row r="32" spans="1:12" ht="13.5" customHeight="1">
      <c r="A32" s="34">
        <f t="shared" si="4"/>
        <v>41635</v>
      </c>
      <c r="B32" s="35"/>
      <c r="C32" s="22" t="str">
        <f t="shared" si="0"/>
        <v>(金)</v>
      </c>
      <c r="D32" s="24"/>
      <c r="E32" s="24"/>
      <c r="F32" s="24"/>
      <c r="G32" s="24"/>
      <c r="H32" s="24"/>
      <c r="I32" s="27">
        <f t="shared" si="1"/>
        <v>0</v>
      </c>
      <c r="J32" s="26">
        <f t="shared" si="2"/>
      </c>
      <c r="K32" s="23" t="str">
        <f t="shared" si="3"/>
        <v>0:00</v>
      </c>
      <c r="L32" s="43"/>
    </row>
    <row r="33" spans="1:12" ht="13.5" customHeight="1">
      <c r="A33" s="34">
        <f t="shared" si="4"/>
        <v>41636</v>
      </c>
      <c r="B33" s="35"/>
      <c r="C33" s="22" t="str">
        <f t="shared" si="0"/>
        <v>(土)</v>
      </c>
      <c r="D33" s="24"/>
      <c r="E33" s="24"/>
      <c r="F33" s="24"/>
      <c r="G33" s="24"/>
      <c r="H33" s="24"/>
      <c r="I33" s="27">
        <f t="shared" si="1"/>
        <v>0</v>
      </c>
      <c r="J33" s="26">
        <f t="shared" si="2"/>
      </c>
      <c r="K33" s="23" t="str">
        <f t="shared" si="3"/>
        <v>0:00</v>
      </c>
      <c r="L33" s="44"/>
    </row>
    <row r="34" spans="1:12" ht="13.5" customHeight="1">
      <c r="A34" s="34">
        <f t="shared" si="4"/>
        <v>41637</v>
      </c>
      <c r="B34" s="35"/>
      <c r="C34" s="22" t="str">
        <f t="shared" si="0"/>
        <v>(日)</v>
      </c>
      <c r="D34" s="24"/>
      <c r="E34" s="24"/>
      <c r="F34" s="24"/>
      <c r="G34" s="24"/>
      <c r="H34" s="24"/>
      <c r="I34" s="27">
        <f t="shared" si="1"/>
        <v>0</v>
      </c>
      <c r="J34" s="26">
        <f t="shared" si="2"/>
      </c>
      <c r="K34" s="23" t="str">
        <f t="shared" si="3"/>
        <v>0:00</v>
      </c>
      <c r="L34" s="42" t="str">
        <f>IF(SUM(I34:I40)&gt;"40:00"*1,IF(SUM(I34:I40)-"40:00"-SUM(K34:K40)&gt;0,SUM(I34:I40)-"40:00"-SUM(K34:K40),"0:00"),"0:00")</f>
        <v>0:00</v>
      </c>
    </row>
    <row r="35" spans="1:12" ht="13.5" customHeight="1">
      <c r="A35" s="34">
        <f t="shared" si="4"/>
        <v>41638</v>
      </c>
      <c r="B35" s="35"/>
      <c r="C35" s="22" t="str">
        <f t="shared" si="0"/>
        <v>(月)</v>
      </c>
      <c r="D35" s="24"/>
      <c r="E35" s="24"/>
      <c r="F35" s="24"/>
      <c r="G35" s="24"/>
      <c r="H35" s="24"/>
      <c r="I35" s="20">
        <f t="shared" si="1"/>
        <v>0</v>
      </c>
      <c r="J35" s="19">
        <f t="shared" si="2"/>
      </c>
      <c r="K35" s="23" t="str">
        <f t="shared" si="3"/>
        <v>0:00</v>
      </c>
      <c r="L35" s="43"/>
    </row>
    <row r="36" spans="1:12" ht="13.5" customHeight="1">
      <c r="A36" s="34">
        <f t="shared" si="4"/>
        <v>41639</v>
      </c>
      <c r="B36" s="35"/>
      <c r="C36" s="22" t="str">
        <f t="shared" si="0"/>
        <v>(火)</v>
      </c>
      <c r="D36" s="24"/>
      <c r="E36" s="24"/>
      <c r="F36" s="24"/>
      <c r="G36" s="24"/>
      <c r="H36" s="24"/>
      <c r="I36" s="20">
        <f t="shared" si="1"/>
        <v>0</v>
      </c>
      <c r="J36" s="19">
        <f t="shared" si="2"/>
      </c>
      <c r="K36" s="23" t="str">
        <f t="shared" si="3"/>
        <v>0:00</v>
      </c>
      <c r="L36" s="43"/>
    </row>
    <row r="37" spans="1:12" ht="13.5" customHeight="1">
      <c r="A37" s="34">
        <f t="shared" si="4"/>
        <v>41640</v>
      </c>
      <c r="B37" s="35"/>
      <c r="C37" s="22" t="str">
        <f t="shared" si="0"/>
        <v>(水)</v>
      </c>
      <c r="D37" s="25"/>
      <c r="E37" s="25"/>
      <c r="F37" s="25"/>
      <c r="G37" s="25"/>
      <c r="H37" s="25"/>
      <c r="I37" s="20">
        <f t="shared" si="1"/>
        <v>0</v>
      </c>
      <c r="J37" s="19">
        <f t="shared" si="2"/>
      </c>
      <c r="K37" s="23" t="str">
        <f t="shared" si="3"/>
        <v>0:00</v>
      </c>
      <c r="L37" s="43"/>
    </row>
    <row r="38" spans="1:12" ht="13.5" customHeight="1">
      <c r="A38" s="34">
        <f t="shared" si="4"/>
        <v>41641</v>
      </c>
      <c r="B38" s="35"/>
      <c r="C38" s="22" t="str">
        <f t="shared" si="0"/>
        <v>(木)</v>
      </c>
      <c r="D38" s="25"/>
      <c r="E38" s="25"/>
      <c r="F38" s="25"/>
      <c r="G38" s="25"/>
      <c r="H38" s="25"/>
      <c r="I38" s="20">
        <f t="shared" si="1"/>
        <v>0</v>
      </c>
      <c r="J38" s="19">
        <f t="shared" si="2"/>
      </c>
      <c r="K38" s="23" t="str">
        <f t="shared" si="3"/>
        <v>0:00</v>
      </c>
      <c r="L38" s="43"/>
    </row>
    <row r="39" spans="1:12" ht="13.5" customHeight="1">
      <c r="A39" s="34">
        <f t="shared" si="4"/>
        <v>41642</v>
      </c>
      <c r="B39" s="35"/>
      <c r="C39" s="22" t="str">
        <f t="shared" si="0"/>
        <v>(金)</v>
      </c>
      <c r="D39" s="24"/>
      <c r="E39" s="24"/>
      <c r="F39" s="24"/>
      <c r="G39" s="24"/>
      <c r="H39" s="24"/>
      <c r="I39" s="20">
        <f t="shared" si="1"/>
        <v>0</v>
      </c>
      <c r="J39" s="19">
        <f t="shared" si="2"/>
      </c>
      <c r="K39" s="23" t="str">
        <f t="shared" si="3"/>
        <v>0:00</v>
      </c>
      <c r="L39" s="43"/>
    </row>
    <row r="40" spans="1:12" ht="13.5" customHeight="1">
      <c r="A40" s="34">
        <f t="shared" si="4"/>
        <v>41643</v>
      </c>
      <c r="B40" s="35"/>
      <c r="C40" s="22" t="str">
        <f t="shared" si="0"/>
        <v>(土)</v>
      </c>
      <c r="D40" s="21"/>
      <c r="E40" s="21"/>
      <c r="F40" s="21"/>
      <c r="G40" s="21"/>
      <c r="H40" s="21"/>
      <c r="I40" s="20">
        <f t="shared" si="1"/>
        <v>0</v>
      </c>
      <c r="J40" s="19">
        <f t="shared" si="2"/>
      </c>
      <c r="K40" s="18" t="str">
        <f t="shared" si="3"/>
        <v>0:00</v>
      </c>
      <c r="L40" s="44"/>
    </row>
    <row r="41" spans="1:12" ht="13.5" customHeight="1">
      <c r="A41" s="14"/>
      <c r="B41" s="14"/>
      <c r="H41" s="17" t="s">
        <v>10</v>
      </c>
      <c r="I41" s="15">
        <f>SUM(I6:I40)</f>
        <v>0.9583333333333335</v>
      </c>
      <c r="J41" s="16">
        <f>COUNTIF(J6:J40,"深")</f>
        <v>1</v>
      </c>
      <c r="K41" s="15">
        <f>SUM(K6:K40)</f>
        <v>1.1102230246251565E-16</v>
      </c>
      <c r="L41" s="15">
        <f>SUM(L6:L40)</f>
        <v>0</v>
      </c>
    </row>
    <row r="42" spans="1:12" ht="13.5" customHeight="1">
      <c r="A42" s="14"/>
      <c r="B42" s="14"/>
      <c r="H42" s="13"/>
      <c r="I42" s="11"/>
      <c r="J42" s="12"/>
      <c r="K42" s="11"/>
      <c r="L42" s="11"/>
    </row>
    <row r="43" ht="13.5" customHeight="1">
      <c r="A43" s="1" t="s">
        <v>9</v>
      </c>
    </row>
    <row r="44" spans="1:13" ht="13.5" customHeight="1">
      <c r="A44" s="10"/>
      <c r="B44" s="10"/>
      <c r="C44" s="9" t="s">
        <v>8</v>
      </c>
      <c r="D44" s="8">
        <f>I41</f>
        <v>0.9583333333333335</v>
      </c>
      <c r="E44" s="5" t="s">
        <v>6</v>
      </c>
      <c r="F44" s="7" t="s">
        <v>7</v>
      </c>
      <c r="G44" s="8">
        <f>K41+L41</f>
        <v>1.1102230246251565E-16</v>
      </c>
      <c r="H44" s="5" t="s">
        <v>6</v>
      </c>
      <c r="I44" s="7" t="s">
        <v>5</v>
      </c>
      <c r="J44" s="6">
        <f>J41</f>
        <v>1</v>
      </c>
      <c r="K44" s="5" t="s">
        <v>4</v>
      </c>
      <c r="L44" s="4"/>
      <c r="M44" s="3"/>
    </row>
    <row r="45" spans="1:13" ht="13.5" customHeight="1">
      <c r="A45" s="38" t="str">
        <f>IF(G44&gt;0,"✔","")</f>
        <v>✔</v>
      </c>
      <c r="B45" s="33" t="s">
        <v>3</v>
      </c>
      <c r="C45" s="33"/>
      <c r="D45" s="33"/>
      <c r="E45" s="33"/>
      <c r="F45" s="33"/>
      <c r="G45" s="33"/>
      <c r="H45" s="33"/>
      <c r="I45" s="33"/>
      <c r="J45" s="33"/>
      <c r="K45" s="33"/>
      <c r="L45" s="33"/>
      <c r="M45" s="33"/>
    </row>
    <row r="46" spans="1:13" ht="13.5" customHeight="1">
      <c r="A46" s="38"/>
      <c r="B46" s="33"/>
      <c r="C46" s="33"/>
      <c r="D46" s="33"/>
      <c r="E46" s="33"/>
      <c r="F46" s="33"/>
      <c r="G46" s="33"/>
      <c r="H46" s="33"/>
      <c r="I46" s="33"/>
      <c r="J46" s="33"/>
      <c r="K46" s="33"/>
      <c r="L46" s="33"/>
      <c r="M46" s="33"/>
    </row>
    <row r="47" spans="1:13" ht="13.5" customHeight="1">
      <c r="A47" s="38">
        <f>IF(G44&gt;"45:00"*1,"✔","")</f>
      </c>
      <c r="B47" s="33" t="s">
        <v>27</v>
      </c>
      <c r="C47" s="33"/>
      <c r="D47" s="33"/>
      <c r="E47" s="33"/>
      <c r="F47" s="33"/>
      <c r="G47" s="33"/>
      <c r="H47" s="33"/>
      <c r="I47" s="33"/>
      <c r="J47" s="33"/>
      <c r="K47" s="33"/>
      <c r="L47" s="33"/>
      <c r="M47" s="33"/>
    </row>
    <row r="48" spans="1:13" ht="13.5" customHeight="1">
      <c r="A48" s="38"/>
      <c r="B48" s="33"/>
      <c r="C48" s="33"/>
      <c r="D48" s="33"/>
      <c r="E48" s="33"/>
      <c r="F48" s="33"/>
      <c r="G48" s="33"/>
      <c r="H48" s="33"/>
      <c r="I48" s="33"/>
      <c r="J48" s="33"/>
      <c r="K48" s="33"/>
      <c r="L48" s="33"/>
      <c r="M48" s="33"/>
    </row>
    <row r="49" spans="1:13" ht="13.5" customHeight="1">
      <c r="A49" s="38"/>
      <c r="B49" s="33"/>
      <c r="C49" s="33"/>
      <c r="D49" s="33"/>
      <c r="E49" s="33"/>
      <c r="F49" s="33"/>
      <c r="G49" s="33"/>
      <c r="H49" s="33"/>
      <c r="I49" s="33"/>
      <c r="J49" s="33"/>
      <c r="K49" s="33"/>
      <c r="L49" s="33"/>
      <c r="M49" s="33"/>
    </row>
    <row r="50" spans="1:13" ht="13.5" customHeight="1">
      <c r="A50" s="38"/>
      <c r="B50" s="33"/>
      <c r="C50" s="33"/>
      <c r="D50" s="33"/>
      <c r="E50" s="33"/>
      <c r="F50" s="33"/>
      <c r="G50" s="33"/>
      <c r="H50" s="33"/>
      <c r="I50" s="33"/>
      <c r="J50" s="33"/>
      <c r="K50" s="33"/>
      <c r="L50" s="33"/>
      <c r="M50" s="33"/>
    </row>
    <row r="51" spans="1:13" ht="13.5" customHeight="1">
      <c r="A51" s="38"/>
      <c r="B51" s="33"/>
      <c r="C51" s="33"/>
      <c r="D51" s="33"/>
      <c r="E51" s="33"/>
      <c r="F51" s="33"/>
      <c r="G51" s="33"/>
      <c r="H51" s="33"/>
      <c r="I51" s="33"/>
      <c r="J51" s="33"/>
      <c r="K51" s="33"/>
      <c r="L51" s="33"/>
      <c r="M51" s="33"/>
    </row>
    <row r="52" spans="1:13" ht="13.5" customHeight="1">
      <c r="A52" s="38">
        <f>IF(G44&gt;"80:00"*1,"✔","")</f>
      </c>
      <c r="B52" s="33" t="s">
        <v>2</v>
      </c>
      <c r="C52" s="33"/>
      <c r="D52" s="33"/>
      <c r="E52" s="33"/>
      <c r="F52" s="33"/>
      <c r="G52" s="33"/>
      <c r="H52" s="33"/>
      <c r="I52" s="33"/>
      <c r="J52" s="33"/>
      <c r="K52" s="33"/>
      <c r="L52" s="33"/>
      <c r="M52" s="33"/>
    </row>
    <row r="53" spans="1:13" ht="13.5" customHeight="1">
      <c r="A53" s="38"/>
      <c r="B53" s="33"/>
      <c r="C53" s="33"/>
      <c r="D53" s="33"/>
      <c r="E53" s="33"/>
      <c r="F53" s="33"/>
      <c r="G53" s="33"/>
      <c r="H53" s="33"/>
      <c r="I53" s="33"/>
      <c r="J53" s="33"/>
      <c r="K53" s="33"/>
      <c r="L53" s="33"/>
      <c r="M53" s="33"/>
    </row>
    <row r="54" spans="1:13" ht="13.5" customHeight="1">
      <c r="A54" s="38"/>
      <c r="B54" s="33"/>
      <c r="C54" s="33"/>
      <c r="D54" s="33"/>
      <c r="E54" s="33"/>
      <c r="F54" s="33"/>
      <c r="G54" s="33"/>
      <c r="H54" s="33"/>
      <c r="I54" s="33"/>
      <c r="J54" s="33"/>
      <c r="K54" s="33"/>
      <c r="L54" s="33"/>
      <c r="M54" s="33"/>
    </row>
    <row r="55" spans="1:13" ht="13.5" customHeight="1">
      <c r="A55" s="38">
        <f>IF(G44&gt;"100:00"*1,"✔","")</f>
      </c>
      <c r="B55" s="33" t="s">
        <v>1</v>
      </c>
      <c r="C55" s="33"/>
      <c r="D55" s="33"/>
      <c r="E55" s="33"/>
      <c r="F55" s="33"/>
      <c r="G55" s="33"/>
      <c r="H55" s="33"/>
      <c r="I55" s="33"/>
      <c r="J55" s="33"/>
      <c r="K55" s="33"/>
      <c r="L55" s="33"/>
      <c r="M55" s="33"/>
    </row>
    <row r="56" spans="1:13" ht="13.5" customHeight="1">
      <c r="A56" s="38"/>
      <c r="B56" s="33"/>
      <c r="C56" s="33"/>
      <c r="D56" s="33"/>
      <c r="E56" s="33"/>
      <c r="F56" s="33"/>
      <c r="G56" s="33"/>
      <c r="H56" s="33"/>
      <c r="I56" s="33"/>
      <c r="J56" s="33"/>
      <c r="K56" s="33"/>
      <c r="L56" s="33"/>
      <c r="M56" s="33"/>
    </row>
    <row r="57" spans="1:13" ht="13.5" customHeight="1">
      <c r="A57" s="38"/>
      <c r="B57" s="33"/>
      <c r="C57" s="33"/>
      <c r="D57" s="33"/>
      <c r="E57" s="33"/>
      <c r="F57" s="33"/>
      <c r="G57" s="33"/>
      <c r="H57" s="33"/>
      <c r="I57" s="33"/>
      <c r="J57" s="33"/>
      <c r="K57" s="33"/>
      <c r="L57" s="33"/>
      <c r="M57" s="33"/>
    </row>
    <row r="58" spans="1:13" ht="13.5" customHeight="1">
      <c r="A58" s="38">
        <f>IF(J44&gt;=4,"✔","")</f>
      </c>
      <c r="B58" s="33" t="s">
        <v>0</v>
      </c>
      <c r="C58" s="33"/>
      <c r="D58" s="33"/>
      <c r="E58" s="33"/>
      <c r="F58" s="33"/>
      <c r="G58" s="33"/>
      <c r="H58" s="33"/>
      <c r="I58" s="33"/>
      <c r="J58" s="33"/>
      <c r="K58" s="33"/>
      <c r="L58" s="33"/>
      <c r="M58" s="33"/>
    </row>
    <row r="59" spans="1:13" ht="13.5" customHeight="1">
      <c r="A59" s="38"/>
      <c r="B59" s="33"/>
      <c r="C59" s="33"/>
      <c r="D59" s="33"/>
      <c r="E59" s="33"/>
      <c r="F59" s="33"/>
      <c r="G59" s="33"/>
      <c r="H59" s="33"/>
      <c r="I59" s="33"/>
      <c r="J59" s="33"/>
      <c r="K59" s="33"/>
      <c r="L59" s="33"/>
      <c r="M59" s="33"/>
    </row>
    <row r="60" spans="1:13" ht="13.5" customHeight="1">
      <c r="A60" s="38"/>
      <c r="B60" s="33"/>
      <c r="C60" s="33"/>
      <c r="D60" s="33"/>
      <c r="E60" s="33"/>
      <c r="F60" s="33"/>
      <c r="G60" s="33"/>
      <c r="H60" s="33"/>
      <c r="I60" s="33"/>
      <c r="J60" s="33"/>
      <c r="K60" s="33"/>
      <c r="L60" s="33"/>
      <c r="M60" s="33"/>
    </row>
    <row r="61" spans="1:13" ht="13.5" customHeight="1">
      <c r="A61" s="38"/>
      <c r="B61" s="33"/>
      <c r="C61" s="33"/>
      <c r="D61" s="33"/>
      <c r="E61" s="33"/>
      <c r="F61" s="33"/>
      <c r="G61" s="33"/>
      <c r="H61" s="33"/>
      <c r="I61" s="33"/>
      <c r="J61" s="33"/>
      <c r="K61" s="33"/>
      <c r="L61" s="33"/>
      <c r="M61" s="33"/>
    </row>
    <row r="62" spans="1:13" ht="13.5" customHeight="1">
      <c r="A62" s="38"/>
      <c r="B62" s="33"/>
      <c r="C62" s="33"/>
      <c r="D62" s="33"/>
      <c r="E62" s="33"/>
      <c r="F62" s="33"/>
      <c r="G62" s="33"/>
      <c r="H62" s="33"/>
      <c r="I62" s="33"/>
      <c r="J62" s="33"/>
      <c r="K62" s="33"/>
      <c r="L62" s="33"/>
      <c r="M62" s="33"/>
    </row>
  </sheetData>
  <sheetProtection sheet="1"/>
  <mergeCells count="54">
    <mergeCell ref="C3:D3"/>
    <mergeCell ref="L6:L12"/>
    <mergeCell ref="L13:L19"/>
    <mergeCell ref="L20:L26"/>
    <mergeCell ref="L27:L33"/>
    <mergeCell ref="L34:L40"/>
    <mergeCell ref="H2:M3"/>
    <mergeCell ref="A8:B8"/>
    <mergeCell ref="A7:B7"/>
    <mergeCell ref="B58:M62"/>
    <mergeCell ref="B55:M57"/>
    <mergeCell ref="B52:M54"/>
    <mergeCell ref="B47:M51"/>
    <mergeCell ref="A55:A57"/>
    <mergeCell ref="A58:A62"/>
    <mergeCell ref="A47:A51"/>
    <mergeCell ref="A52:A54"/>
    <mergeCell ref="A34:B34"/>
    <mergeCell ref="A33:B33"/>
    <mergeCell ref="A45:A46"/>
    <mergeCell ref="A3:B3"/>
    <mergeCell ref="A14:B14"/>
    <mergeCell ref="A13:B13"/>
    <mergeCell ref="A12:B12"/>
    <mergeCell ref="A11:B11"/>
    <mergeCell ref="A10:B10"/>
    <mergeCell ref="A9:B9"/>
    <mergeCell ref="A28:B28"/>
    <mergeCell ref="A27:B27"/>
    <mergeCell ref="A6:B6"/>
    <mergeCell ref="A5:B5"/>
    <mergeCell ref="A40:B40"/>
    <mergeCell ref="A39:B39"/>
    <mergeCell ref="A38:B38"/>
    <mergeCell ref="A37:B37"/>
    <mergeCell ref="A36:B36"/>
    <mergeCell ref="A35:B35"/>
    <mergeCell ref="A15:B15"/>
    <mergeCell ref="A26:B26"/>
    <mergeCell ref="A25:B25"/>
    <mergeCell ref="A24:B24"/>
    <mergeCell ref="A23:B23"/>
    <mergeCell ref="A22:B22"/>
    <mergeCell ref="A21:B21"/>
    <mergeCell ref="B45:M46"/>
    <mergeCell ref="A20:B20"/>
    <mergeCell ref="A19:B19"/>
    <mergeCell ref="A18:B18"/>
    <mergeCell ref="A17:B17"/>
    <mergeCell ref="A16:B16"/>
    <mergeCell ref="A32:B32"/>
    <mergeCell ref="A31:B31"/>
    <mergeCell ref="A30:B30"/>
    <mergeCell ref="A29:B29"/>
  </mergeCells>
  <printOptions/>
  <pageMargins left="0.5118110236220472" right="0.5118110236220472" top="0.31496062992125984" bottom="0.3149606299212598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62"/>
  <sheetViews>
    <sheetView zoomScalePageLayoutView="0" workbookViewId="0" topLeftCell="A1">
      <selection activeCell="B47" sqref="B47:M51"/>
    </sheetView>
  </sheetViews>
  <sheetFormatPr defaultColWidth="9.140625" defaultRowHeight="13.5" customHeight="1"/>
  <cols>
    <col min="1" max="1" width="5.28125" style="1" customWidth="1"/>
    <col min="2" max="2" width="5.57421875" style="1" customWidth="1"/>
    <col min="3" max="3" width="4.7109375" style="2" customWidth="1"/>
    <col min="4" max="9" width="6.57421875" style="1" customWidth="1"/>
    <col min="10" max="10" width="3.28125" style="2" bestFit="1" customWidth="1"/>
    <col min="11" max="12" width="6.57421875" style="1" customWidth="1"/>
    <col min="13" max="13" width="14.421875" style="1" customWidth="1"/>
    <col min="14" max="16384" width="9.00390625" style="1" customWidth="1"/>
  </cols>
  <sheetData>
    <row r="1" spans="1:13" ht="13.5" customHeight="1">
      <c r="A1" s="1" t="s">
        <v>25</v>
      </c>
      <c r="M1" s="17" t="s">
        <v>24</v>
      </c>
    </row>
    <row r="2" spans="8:13" ht="13.5" customHeight="1">
      <c r="H2" s="45" t="s">
        <v>26</v>
      </c>
      <c r="I2" s="45"/>
      <c r="J2" s="45"/>
      <c r="K2" s="45"/>
      <c r="L2" s="45"/>
      <c r="M2" s="45"/>
    </row>
    <row r="3" spans="1:13" ht="13.5" customHeight="1">
      <c r="A3" s="39" t="s">
        <v>23</v>
      </c>
      <c r="B3" s="40"/>
      <c r="C3" s="41">
        <v>41122</v>
      </c>
      <c r="D3" s="41"/>
      <c r="E3" s="1" t="s">
        <v>22</v>
      </c>
      <c r="H3" s="45"/>
      <c r="I3" s="45"/>
      <c r="J3" s="45"/>
      <c r="K3" s="45"/>
      <c r="L3" s="45"/>
      <c r="M3" s="45"/>
    </row>
    <row r="5" spans="1:12" ht="13.5" customHeight="1">
      <c r="A5" s="36" t="s">
        <v>21</v>
      </c>
      <c r="B5" s="37"/>
      <c r="C5" s="30" t="s">
        <v>20</v>
      </c>
      <c r="D5" s="22" t="s">
        <v>19</v>
      </c>
      <c r="E5" s="22" t="s">
        <v>18</v>
      </c>
      <c r="F5" s="22" t="s">
        <v>17</v>
      </c>
      <c r="G5" s="22" t="s">
        <v>16</v>
      </c>
      <c r="H5" s="22" t="s">
        <v>15</v>
      </c>
      <c r="I5" s="22" t="s">
        <v>14</v>
      </c>
      <c r="J5" s="22" t="s">
        <v>13</v>
      </c>
      <c r="K5" s="29" t="s">
        <v>12</v>
      </c>
      <c r="L5" s="29" t="s">
        <v>11</v>
      </c>
    </row>
    <row r="6" spans="1:12" ht="13.5" customHeight="1">
      <c r="A6" s="34">
        <f>C3</f>
        <v>41122</v>
      </c>
      <c r="B6" s="35"/>
      <c r="C6" s="22" t="str">
        <f aca="true" t="shared" si="0" ref="C6:C40">TEXT(A6,"(aaa)")</f>
        <v>(水)</v>
      </c>
      <c r="D6" s="24">
        <v>0.375</v>
      </c>
      <c r="E6" s="24">
        <v>0.8333333333333334</v>
      </c>
      <c r="F6" s="24"/>
      <c r="G6" s="24"/>
      <c r="H6" s="24">
        <v>0.041666666666666664</v>
      </c>
      <c r="I6" s="27">
        <f aca="true" t="shared" si="1" ref="I6:I40">E6-D6+G6-F6-H6</f>
        <v>0.4166666666666667</v>
      </c>
      <c r="J6" s="26">
        <f aca="true" t="shared" si="2" ref="J6:J40">IF(OR(AND("0:00"*1&lt;D6,D6&lt;"5:00"*1),E6&gt;"22:00"*1,AND("0:00"*1&lt;F6,F6&lt;"5:00"*1),G6&gt;"22:00"*1),"深","")</f>
      </c>
      <c r="K6" s="23">
        <f aca="true" t="shared" si="3" ref="K6:K40">IF((I6-"8:00")&gt;0,I6-"8:00","0:00")</f>
        <v>0.08333333333333337</v>
      </c>
      <c r="L6" s="42" t="str">
        <f>IF(SUM(I6:I12)&gt;"40:00"*1,IF(SUM(I6:I12)-"40:00"-SUM(K6:K12)&gt;0,SUM(I6:I12)-"40:00"-SUM(K6:K12),"0:00"),"0:00")</f>
        <v>0:00</v>
      </c>
    </row>
    <row r="7" spans="1:13" ht="13.5" customHeight="1">
      <c r="A7" s="34">
        <f aca="true" t="shared" si="4" ref="A7:A40">A6+1</f>
        <v>41123</v>
      </c>
      <c r="B7" s="35"/>
      <c r="C7" s="22" t="str">
        <f t="shared" si="0"/>
        <v>(木)</v>
      </c>
      <c r="D7" s="24">
        <v>0.375</v>
      </c>
      <c r="E7" s="24">
        <v>0.8333333333333334</v>
      </c>
      <c r="F7" s="24"/>
      <c r="G7" s="24"/>
      <c r="H7" s="24">
        <v>0.041666666666666664</v>
      </c>
      <c r="I7" s="27">
        <f t="shared" si="1"/>
        <v>0.4166666666666667</v>
      </c>
      <c r="J7" s="26">
        <f t="shared" si="2"/>
      </c>
      <c r="K7" s="23">
        <f t="shared" si="3"/>
        <v>0.08333333333333337</v>
      </c>
      <c r="L7" s="43"/>
      <c r="M7" s="28"/>
    </row>
    <row r="8" spans="1:12" ht="13.5" customHeight="1">
      <c r="A8" s="34">
        <f t="shared" si="4"/>
        <v>41124</v>
      </c>
      <c r="B8" s="35"/>
      <c r="C8" s="22" t="str">
        <f t="shared" si="0"/>
        <v>(金)</v>
      </c>
      <c r="D8" s="24">
        <v>0.375</v>
      </c>
      <c r="E8" s="24">
        <v>0.8333333333333334</v>
      </c>
      <c r="F8" s="24"/>
      <c r="G8" s="24"/>
      <c r="H8" s="24">
        <v>0.041666666666666664</v>
      </c>
      <c r="I8" s="27">
        <f t="shared" si="1"/>
        <v>0.4166666666666667</v>
      </c>
      <c r="J8" s="26">
        <f t="shared" si="2"/>
      </c>
      <c r="K8" s="23">
        <f t="shared" si="3"/>
        <v>0.08333333333333337</v>
      </c>
      <c r="L8" s="43"/>
    </row>
    <row r="9" spans="1:12" ht="13.5" customHeight="1">
      <c r="A9" s="34">
        <f t="shared" si="4"/>
        <v>41125</v>
      </c>
      <c r="B9" s="35"/>
      <c r="C9" s="22" t="str">
        <f t="shared" si="0"/>
        <v>(土)</v>
      </c>
      <c r="D9" s="24"/>
      <c r="E9" s="24"/>
      <c r="F9" s="24"/>
      <c r="G9" s="24"/>
      <c r="H9" s="24"/>
      <c r="I9" s="27">
        <f t="shared" si="1"/>
        <v>0</v>
      </c>
      <c r="J9" s="26">
        <f t="shared" si="2"/>
      </c>
      <c r="K9" s="23" t="str">
        <f t="shared" si="3"/>
        <v>0:00</v>
      </c>
      <c r="L9" s="43"/>
    </row>
    <row r="10" spans="1:12" ht="13.5" customHeight="1">
      <c r="A10" s="34">
        <f t="shared" si="4"/>
        <v>41126</v>
      </c>
      <c r="B10" s="35"/>
      <c r="C10" s="22" t="str">
        <f t="shared" si="0"/>
        <v>(日)</v>
      </c>
      <c r="D10" s="24"/>
      <c r="E10" s="24"/>
      <c r="F10" s="24"/>
      <c r="G10" s="24"/>
      <c r="H10" s="24"/>
      <c r="I10" s="27">
        <f t="shared" si="1"/>
        <v>0</v>
      </c>
      <c r="J10" s="26">
        <f t="shared" si="2"/>
      </c>
      <c r="K10" s="23" t="str">
        <f t="shared" si="3"/>
        <v>0:00</v>
      </c>
      <c r="L10" s="43"/>
    </row>
    <row r="11" spans="1:12" ht="13.5" customHeight="1">
      <c r="A11" s="34">
        <f t="shared" si="4"/>
        <v>41127</v>
      </c>
      <c r="B11" s="35"/>
      <c r="C11" s="22" t="str">
        <f t="shared" si="0"/>
        <v>(月)</v>
      </c>
      <c r="D11" s="24">
        <v>0.375</v>
      </c>
      <c r="E11" s="24">
        <v>0.8333333333333334</v>
      </c>
      <c r="F11" s="24"/>
      <c r="G11" s="24"/>
      <c r="H11" s="24">
        <v>0.041666666666666664</v>
      </c>
      <c r="I11" s="27">
        <f t="shared" si="1"/>
        <v>0.4166666666666667</v>
      </c>
      <c r="J11" s="26">
        <f t="shared" si="2"/>
      </c>
      <c r="K11" s="23">
        <f t="shared" si="3"/>
        <v>0.08333333333333337</v>
      </c>
      <c r="L11" s="43"/>
    </row>
    <row r="12" spans="1:12" ht="13.5" customHeight="1">
      <c r="A12" s="34">
        <f t="shared" si="4"/>
        <v>41128</v>
      </c>
      <c r="B12" s="35"/>
      <c r="C12" s="22" t="str">
        <f t="shared" si="0"/>
        <v>(火)</v>
      </c>
      <c r="D12" s="24">
        <v>0.375</v>
      </c>
      <c r="E12" s="24">
        <v>0.8333333333333334</v>
      </c>
      <c r="F12" s="24"/>
      <c r="G12" s="24"/>
      <c r="H12" s="24">
        <v>0.041666666666666664</v>
      </c>
      <c r="I12" s="27">
        <f t="shared" si="1"/>
        <v>0.4166666666666667</v>
      </c>
      <c r="J12" s="26">
        <f t="shared" si="2"/>
      </c>
      <c r="K12" s="23">
        <f t="shared" si="3"/>
        <v>0.08333333333333337</v>
      </c>
      <c r="L12" s="44"/>
    </row>
    <row r="13" spans="1:12" ht="13.5" customHeight="1">
      <c r="A13" s="34">
        <f t="shared" si="4"/>
        <v>41129</v>
      </c>
      <c r="B13" s="35"/>
      <c r="C13" s="22" t="str">
        <f t="shared" si="0"/>
        <v>(水)</v>
      </c>
      <c r="D13" s="24">
        <v>0.375</v>
      </c>
      <c r="E13" s="24">
        <v>0.8333333333333334</v>
      </c>
      <c r="F13" s="24"/>
      <c r="G13" s="24"/>
      <c r="H13" s="24">
        <v>0.041666666666666664</v>
      </c>
      <c r="I13" s="27">
        <f t="shared" si="1"/>
        <v>0.4166666666666667</v>
      </c>
      <c r="J13" s="26">
        <f t="shared" si="2"/>
      </c>
      <c r="K13" s="23">
        <f t="shared" si="3"/>
        <v>0.08333333333333337</v>
      </c>
      <c r="L13" s="42" t="str">
        <f>IF(SUM(I13:I19)&gt;"40:00"*1,IF(SUM(I13:I19)-"40:00"-SUM(K13:K19)&gt;0,SUM(I13:I19)-"40:00"-SUM(K13:K19),"0:00"),"0:00")</f>
        <v>0:00</v>
      </c>
    </row>
    <row r="14" spans="1:12" ht="13.5" customHeight="1">
      <c r="A14" s="34">
        <f t="shared" si="4"/>
        <v>41130</v>
      </c>
      <c r="B14" s="35"/>
      <c r="C14" s="22" t="str">
        <f t="shared" si="0"/>
        <v>(木)</v>
      </c>
      <c r="D14" s="24">
        <v>0.375</v>
      </c>
      <c r="E14" s="24">
        <v>0.8333333333333334</v>
      </c>
      <c r="F14" s="24"/>
      <c r="G14" s="24"/>
      <c r="H14" s="24">
        <v>0.041666666666666664</v>
      </c>
      <c r="I14" s="27">
        <f t="shared" si="1"/>
        <v>0.4166666666666667</v>
      </c>
      <c r="J14" s="26">
        <f t="shared" si="2"/>
      </c>
      <c r="K14" s="23">
        <f t="shared" si="3"/>
        <v>0.08333333333333337</v>
      </c>
      <c r="L14" s="43"/>
    </row>
    <row r="15" spans="1:12" ht="13.5" customHeight="1">
      <c r="A15" s="34">
        <f t="shared" si="4"/>
        <v>41131</v>
      </c>
      <c r="B15" s="35"/>
      <c r="C15" s="22" t="str">
        <f t="shared" si="0"/>
        <v>(金)</v>
      </c>
      <c r="D15" s="24">
        <v>0.375</v>
      </c>
      <c r="E15" s="24">
        <v>0.8333333333333334</v>
      </c>
      <c r="F15" s="24"/>
      <c r="G15" s="24"/>
      <c r="H15" s="24">
        <v>0.041666666666666664</v>
      </c>
      <c r="I15" s="27">
        <f t="shared" si="1"/>
        <v>0.4166666666666667</v>
      </c>
      <c r="J15" s="26">
        <f t="shared" si="2"/>
      </c>
      <c r="K15" s="23">
        <f t="shared" si="3"/>
        <v>0.08333333333333337</v>
      </c>
      <c r="L15" s="43"/>
    </row>
    <row r="16" spans="1:12" ht="13.5" customHeight="1">
      <c r="A16" s="34">
        <f t="shared" si="4"/>
        <v>41132</v>
      </c>
      <c r="B16" s="35"/>
      <c r="C16" s="22" t="str">
        <f t="shared" si="0"/>
        <v>(土)</v>
      </c>
      <c r="D16" s="24"/>
      <c r="E16" s="24"/>
      <c r="F16" s="24"/>
      <c r="G16" s="24"/>
      <c r="H16" s="24"/>
      <c r="I16" s="27">
        <f t="shared" si="1"/>
        <v>0</v>
      </c>
      <c r="J16" s="26">
        <f t="shared" si="2"/>
      </c>
      <c r="K16" s="23" t="str">
        <f t="shared" si="3"/>
        <v>0:00</v>
      </c>
      <c r="L16" s="43"/>
    </row>
    <row r="17" spans="1:12" ht="13.5" customHeight="1">
      <c r="A17" s="34">
        <f t="shared" si="4"/>
        <v>41133</v>
      </c>
      <c r="B17" s="35"/>
      <c r="C17" s="22" t="str">
        <f t="shared" si="0"/>
        <v>(日)</v>
      </c>
      <c r="D17" s="24"/>
      <c r="E17" s="24"/>
      <c r="F17" s="24"/>
      <c r="G17" s="24"/>
      <c r="H17" s="24"/>
      <c r="I17" s="27">
        <f t="shared" si="1"/>
        <v>0</v>
      </c>
      <c r="J17" s="26">
        <f t="shared" si="2"/>
      </c>
      <c r="K17" s="23" t="str">
        <f t="shared" si="3"/>
        <v>0:00</v>
      </c>
      <c r="L17" s="43"/>
    </row>
    <row r="18" spans="1:12" ht="13.5" customHeight="1">
      <c r="A18" s="34">
        <f t="shared" si="4"/>
        <v>41134</v>
      </c>
      <c r="B18" s="35"/>
      <c r="C18" s="22" t="str">
        <f t="shared" si="0"/>
        <v>(月)</v>
      </c>
      <c r="D18" s="24">
        <v>0.375</v>
      </c>
      <c r="E18" s="24">
        <v>0.8333333333333334</v>
      </c>
      <c r="F18" s="24"/>
      <c r="G18" s="24"/>
      <c r="H18" s="24">
        <v>0.041666666666666664</v>
      </c>
      <c r="I18" s="27">
        <f t="shared" si="1"/>
        <v>0.4166666666666667</v>
      </c>
      <c r="J18" s="26">
        <f t="shared" si="2"/>
      </c>
      <c r="K18" s="23">
        <f t="shared" si="3"/>
        <v>0.08333333333333337</v>
      </c>
      <c r="L18" s="43"/>
    </row>
    <row r="19" spans="1:12" ht="13.5" customHeight="1">
      <c r="A19" s="34">
        <f t="shared" si="4"/>
        <v>41135</v>
      </c>
      <c r="B19" s="35"/>
      <c r="C19" s="22" t="str">
        <f t="shared" si="0"/>
        <v>(火)</v>
      </c>
      <c r="D19" s="24">
        <v>0.375</v>
      </c>
      <c r="E19" s="24">
        <v>0.8333333333333334</v>
      </c>
      <c r="F19" s="24"/>
      <c r="G19" s="24"/>
      <c r="H19" s="24">
        <v>0.041666666666666664</v>
      </c>
      <c r="I19" s="27">
        <f t="shared" si="1"/>
        <v>0.4166666666666667</v>
      </c>
      <c r="J19" s="26">
        <f t="shared" si="2"/>
      </c>
      <c r="K19" s="23">
        <f t="shared" si="3"/>
        <v>0.08333333333333337</v>
      </c>
      <c r="L19" s="44"/>
    </row>
    <row r="20" spans="1:12" ht="13.5" customHeight="1">
      <c r="A20" s="34">
        <f t="shared" si="4"/>
        <v>41136</v>
      </c>
      <c r="B20" s="35"/>
      <c r="C20" s="22" t="str">
        <f t="shared" si="0"/>
        <v>(水)</v>
      </c>
      <c r="D20" s="24">
        <v>0.375</v>
      </c>
      <c r="E20" s="24">
        <v>0.8333333333333334</v>
      </c>
      <c r="F20" s="24"/>
      <c r="G20" s="24"/>
      <c r="H20" s="24">
        <v>0.041666666666666664</v>
      </c>
      <c r="I20" s="27">
        <f t="shared" si="1"/>
        <v>0.4166666666666667</v>
      </c>
      <c r="J20" s="26">
        <f t="shared" si="2"/>
      </c>
      <c r="K20" s="23">
        <f t="shared" si="3"/>
        <v>0.08333333333333337</v>
      </c>
      <c r="L20" s="42" t="str">
        <f>IF(SUM(I20:I26)&gt;"40:00"*1,IF(SUM(I20:I26)-"40:00"-SUM(K20:K26)&gt;0,SUM(I20:I26)-"40:00"-SUM(K20:K26),"0:00"),"0:00")</f>
        <v>0:00</v>
      </c>
    </row>
    <row r="21" spans="1:12" ht="13.5" customHeight="1">
      <c r="A21" s="34">
        <f t="shared" si="4"/>
        <v>41137</v>
      </c>
      <c r="B21" s="35"/>
      <c r="C21" s="22" t="str">
        <f t="shared" si="0"/>
        <v>(木)</v>
      </c>
      <c r="D21" s="24">
        <v>0.375</v>
      </c>
      <c r="E21" s="24">
        <v>0.8333333333333334</v>
      </c>
      <c r="F21" s="24"/>
      <c r="G21" s="24"/>
      <c r="H21" s="24">
        <v>0.041666666666666664</v>
      </c>
      <c r="I21" s="27">
        <f t="shared" si="1"/>
        <v>0.4166666666666667</v>
      </c>
      <c r="J21" s="26">
        <f t="shared" si="2"/>
      </c>
      <c r="K21" s="23">
        <f t="shared" si="3"/>
        <v>0.08333333333333337</v>
      </c>
      <c r="L21" s="43"/>
    </row>
    <row r="22" spans="1:12" ht="13.5" customHeight="1">
      <c r="A22" s="34">
        <f t="shared" si="4"/>
        <v>41138</v>
      </c>
      <c r="B22" s="35"/>
      <c r="C22" s="22" t="str">
        <f t="shared" si="0"/>
        <v>(金)</v>
      </c>
      <c r="D22" s="24">
        <v>0.375</v>
      </c>
      <c r="E22" s="24">
        <v>0.8333333333333334</v>
      </c>
      <c r="F22" s="24"/>
      <c r="G22" s="24"/>
      <c r="H22" s="24">
        <v>0.041666666666666664</v>
      </c>
      <c r="I22" s="27">
        <f t="shared" si="1"/>
        <v>0.4166666666666667</v>
      </c>
      <c r="J22" s="26">
        <f t="shared" si="2"/>
      </c>
      <c r="K22" s="23">
        <f t="shared" si="3"/>
        <v>0.08333333333333337</v>
      </c>
      <c r="L22" s="43"/>
    </row>
    <row r="23" spans="1:12" ht="13.5" customHeight="1">
      <c r="A23" s="34">
        <f t="shared" si="4"/>
        <v>41139</v>
      </c>
      <c r="B23" s="35"/>
      <c r="C23" s="22" t="str">
        <f t="shared" si="0"/>
        <v>(土)</v>
      </c>
      <c r="D23" s="24"/>
      <c r="E23" s="24"/>
      <c r="F23" s="24"/>
      <c r="G23" s="24"/>
      <c r="H23" s="24"/>
      <c r="I23" s="27">
        <f t="shared" si="1"/>
        <v>0</v>
      </c>
      <c r="J23" s="26">
        <f t="shared" si="2"/>
      </c>
      <c r="K23" s="23" t="str">
        <f t="shared" si="3"/>
        <v>0:00</v>
      </c>
      <c r="L23" s="43"/>
    </row>
    <row r="24" spans="1:12" ht="13.5" customHeight="1">
      <c r="A24" s="34">
        <f t="shared" si="4"/>
        <v>41140</v>
      </c>
      <c r="B24" s="35"/>
      <c r="C24" s="22" t="str">
        <f t="shared" si="0"/>
        <v>(日)</v>
      </c>
      <c r="D24" s="24"/>
      <c r="E24" s="24"/>
      <c r="F24" s="24"/>
      <c r="G24" s="24"/>
      <c r="H24" s="24"/>
      <c r="I24" s="27">
        <f t="shared" si="1"/>
        <v>0</v>
      </c>
      <c r="J24" s="26">
        <f t="shared" si="2"/>
      </c>
      <c r="K24" s="23" t="str">
        <f t="shared" si="3"/>
        <v>0:00</v>
      </c>
      <c r="L24" s="43"/>
    </row>
    <row r="25" spans="1:12" ht="13.5" customHeight="1">
      <c r="A25" s="34">
        <f t="shared" si="4"/>
        <v>41141</v>
      </c>
      <c r="B25" s="35"/>
      <c r="C25" s="22" t="str">
        <f t="shared" si="0"/>
        <v>(月)</v>
      </c>
      <c r="D25" s="24">
        <v>0.375</v>
      </c>
      <c r="E25" s="24">
        <v>0.8333333333333334</v>
      </c>
      <c r="F25" s="24"/>
      <c r="G25" s="24"/>
      <c r="H25" s="24">
        <v>0.041666666666666664</v>
      </c>
      <c r="I25" s="27">
        <f t="shared" si="1"/>
        <v>0.4166666666666667</v>
      </c>
      <c r="J25" s="26">
        <f t="shared" si="2"/>
      </c>
      <c r="K25" s="23">
        <f t="shared" si="3"/>
        <v>0.08333333333333337</v>
      </c>
      <c r="L25" s="43"/>
    </row>
    <row r="26" spans="1:12" ht="13.5" customHeight="1">
      <c r="A26" s="34">
        <f t="shared" si="4"/>
        <v>41142</v>
      </c>
      <c r="B26" s="35"/>
      <c r="C26" s="22" t="str">
        <f t="shared" si="0"/>
        <v>(火)</v>
      </c>
      <c r="D26" s="24">
        <v>0.375</v>
      </c>
      <c r="E26" s="24">
        <v>0.8333333333333334</v>
      </c>
      <c r="F26" s="24"/>
      <c r="G26" s="24"/>
      <c r="H26" s="24">
        <v>0.041666666666666664</v>
      </c>
      <c r="I26" s="27">
        <f t="shared" si="1"/>
        <v>0.4166666666666667</v>
      </c>
      <c r="J26" s="26">
        <f t="shared" si="2"/>
      </c>
      <c r="K26" s="23">
        <f t="shared" si="3"/>
        <v>0.08333333333333337</v>
      </c>
      <c r="L26" s="44"/>
    </row>
    <row r="27" spans="1:12" ht="13.5" customHeight="1">
      <c r="A27" s="34">
        <f t="shared" si="4"/>
        <v>41143</v>
      </c>
      <c r="B27" s="35"/>
      <c r="C27" s="22" t="str">
        <f t="shared" si="0"/>
        <v>(水)</v>
      </c>
      <c r="D27" s="24">
        <v>0.375</v>
      </c>
      <c r="E27" s="24">
        <v>0.8333333333333334</v>
      </c>
      <c r="F27" s="24"/>
      <c r="G27" s="24"/>
      <c r="H27" s="24">
        <v>0.041666666666666664</v>
      </c>
      <c r="I27" s="27">
        <f t="shared" si="1"/>
        <v>0.4166666666666667</v>
      </c>
      <c r="J27" s="26">
        <f t="shared" si="2"/>
      </c>
      <c r="K27" s="23">
        <f t="shared" si="3"/>
        <v>0.08333333333333337</v>
      </c>
      <c r="L27" s="42" t="str">
        <f>IF(SUM(I27:I33)&gt;"40:00"*1,IF(SUM(I27:I33)-"40:00"-SUM(K27:K33)&gt;0,SUM(I27:I33)-"40:00"-SUM(K27:K33),"0:00"),"0:00")</f>
        <v>0:00</v>
      </c>
    </row>
    <row r="28" spans="1:12" ht="13.5" customHeight="1">
      <c r="A28" s="34">
        <f t="shared" si="4"/>
        <v>41144</v>
      </c>
      <c r="B28" s="35"/>
      <c r="C28" s="22" t="str">
        <f t="shared" si="0"/>
        <v>(木)</v>
      </c>
      <c r="D28" s="24">
        <v>0.375</v>
      </c>
      <c r="E28" s="24">
        <v>0.8333333333333334</v>
      </c>
      <c r="F28" s="24"/>
      <c r="G28" s="24"/>
      <c r="H28" s="24">
        <v>0.041666666666666664</v>
      </c>
      <c r="I28" s="27">
        <f t="shared" si="1"/>
        <v>0.4166666666666667</v>
      </c>
      <c r="J28" s="26">
        <f t="shared" si="2"/>
      </c>
      <c r="K28" s="23">
        <f t="shared" si="3"/>
        <v>0.08333333333333337</v>
      </c>
      <c r="L28" s="43"/>
    </row>
    <row r="29" spans="1:12" ht="13.5" customHeight="1">
      <c r="A29" s="34">
        <f t="shared" si="4"/>
        <v>41145</v>
      </c>
      <c r="B29" s="35"/>
      <c r="C29" s="22" t="str">
        <f t="shared" si="0"/>
        <v>(金)</v>
      </c>
      <c r="D29" s="24">
        <v>0.375</v>
      </c>
      <c r="E29" s="24">
        <v>0.8333333333333334</v>
      </c>
      <c r="F29" s="24"/>
      <c r="G29" s="24"/>
      <c r="H29" s="24">
        <v>0.041666666666666664</v>
      </c>
      <c r="I29" s="27">
        <f t="shared" si="1"/>
        <v>0.4166666666666667</v>
      </c>
      <c r="J29" s="26">
        <f t="shared" si="2"/>
      </c>
      <c r="K29" s="23">
        <f t="shared" si="3"/>
        <v>0.08333333333333337</v>
      </c>
      <c r="L29" s="43"/>
    </row>
    <row r="30" spans="1:12" ht="13.5" customHeight="1">
      <c r="A30" s="34">
        <f t="shared" si="4"/>
        <v>41146</v>
      </c>
      <c r="B30" s="35"/>
      <c r="C30" s="22" t="str">
        <f t="shared" si="0"/>
        <v>(土)</v>
      </c>
      <c r="D30" s="24"/>
      <c r="E30" s="24"/>
      <c r="F30" s="24"/>
      <c r="G30" s="24"/>
      <c r="H30" s="24"/>
      <c r="I30" s="27">
        <f t="shared" si="1"/>
        <v>0</v>
      </c>
      <c r="J30" s="26">
        <f t="shared" si="2"/>
      </c>
      <c r="K30" s="23" t="str">
        <f t="shared" si="3"/>
        <v>0:00</v>
      </c>
      <c r="L30" s="43"/>
    </row>
    <row r="31" spans="1:12" ht="13.5" customHeight="1">
      <c r="A31" s="34">
        <f t="shared" si="4"/>
        <v>41147</v>
      </c>
      <c r="B31" s="35"/>
      <c r="C31" s="22" t="str">
        <f t="shared" si="0"/>
        <v>(日)</v>
      </c>
      <c r="D31" s="24"/>
      <c r="E31" s="24"/>
      <c r="F31" s="24"/>
      <c r="G31" s="24"/>
      <c r="H31" s="24"/>
      <c r="I31" s="27">
        <f t="shared" si="1"/>
        <v>0</v>
      </c>
      <c r="J31" s="26">
        <f t="shared" si="2"/>
      </c>
      <c r="K31" s="23" t="str">
        <f t="shared" si="3"/>
        <v>0:00</v>
      </c>
      <c r="L31" s="43"/>
    </row>
    <row r="32" spans="1:12" ht="13.5" customHeight="1">
      <c r="A32" s="34">
        <f t="shared" si="4"/>
        <v>41148</v>
      </c>
      <c r="B32" s="35"/>
      <c r="C32" s="22" t="str">
        <f t="shared" si="0"/>
        <v>(月)</v>
      </c>
      <c r="D32" s="24">
        <v>0.375</v>
      </c>
      <c r="E32" s="24">
        <v>0.8333333333333334</v>
      </c>
      <c r="F32" s="24"/>
      <c r="G32" s="24"/>
      <c r="H32" s="24">
        <v>0.041666666666666664</v>
      </c>
      <c r="I32" s="27">
        <f t="shared" si="1"/>
        <v>0.4166666666666667</v>
      </c>
      <c r="J32" s="26">
        <f t="shared" si="2"/>
      </c>
      <c r="K32" s="23">
        <f t="shared" si="3"/>
        <v>0.08333333333333337</v>
      </c>
      <c r="L32" s="43"/>
    </row>
    <row r="33" spans="1:12" ht="13.5" customHeight="1">
      <c r="A33" s="34">
        <f t="shared" si="4"/>
        <v>41149</v>
      </c>
      <c r="B33" s="35"/>
      <c r="C33" s="22" t="str">
        <f t="shared" si="0"/>
        <v>(火)</v>
      </c>
      <c r="D33" s="24">
        <v>0.375</v>
      </c>
      <c r="E33" s="24">
        <v>0.8333333333333334</v>
      </c>
      <c r="F33" s="24"/>
      <c r="G33" s="24"/>
      <c r="H33" s="24">
        <v>0.041666666666666664</v>
      </c>
      <c r="I33" s="27">
        <f t="shared" si="1"/>
        <v>0.4166666666666667</v>
      </c>
      <c r="J33" s="26">
        <f t="shared" si="2"/>
      </c>
      <c r="K33" s="23">
        <f t="shared" si="3"/>
        <v>0.08333333333333337</v>
      </c>
      <c r="L33" s="44"/>
    </row>
    <row r="34" spans="1:12" ht="13.5" customHeight="1">
      <c r="A34" s="34">
        <f t="shared" si="4"/>
        <v>41150</v>
      </c>
      <c r="B34" s="35"/>
      <c r="C34" s="22" t="str">
        <f t="shared" si="0"/>
        <v>(水)</v>
      </c>
      <c r="D34" s="24">
        <v>0.375</v>
      </c>
      <c r="E34" s="24">
        <v>0.8333333333333334</v>
      </c>
      <c r="F34" s="24"/>
      <c r="G34" s="24"/>
      <c r="H34" s="24">
        <v>0.041666666666666664</v>
      </c>
      <c r="I34" s="27">
        <f t="shared" si="1"/>
        <v>0.4166666666666667</v>
      </c>
      <c r="J34" s="26">
        <f t="shared" si="2"/>
      </c>
      <c r="K34" s="23">
        <f t="shared" si="3"/>
        <v>0.08333333333333337</v>
      </c>
      <c r="L34" s="42" t="str">
        <f>IF(SUM(I34:I40)&gt;"40:00"*1,IF(SUM(I34:I40)-"40:00"-SUM(K34:K40)&gt;0,SUM(I34:I40)-"40:00"-SUM(K34:K40),"0:00"),"0:00")</f>
        <v>0:00</v>
      </c>
    </row>
    <row r="35" spans="1:12" ht="13.5" customHeight="1">
      <c r="A35" s="34">
        <f t="shared" si="4"/>
        <v>41151</v>
      </c>
      <c r="B35" s="35"/>
      <c r="C35" s="22" t="str">
        <f t="shared" si="0"/>
        <v>(木)</v>
      </c>
      <c r="D35" s="24">
        <v>0.375</v>
      </c>
      <c r="E35" s="24">
        <v>0.8333333333333334</v>
      </c>
      <c r="F35" s="24"/>
      <c r="G35" s="24"/>
      <c r="H35" s="24">
        <v>0.041666666666666664</v>
      </c>
      <c r="I35" s="20">
        <f t="shared" si="1"/>
        <v>0.4166666666666667</v>
      </c>
      <c r="J35" s="19">
        <f t="shared" si="2"/>
      </c>
      <c r="K35" s="23">
        <f t="shared" si="3"/>
        <v>0.08333333333333337</v>
      </c>
      <c r="L35" s="43"/>
    </row>
    <row r="36" spans="1:12" ht="13.5" customHeight="1">
      <c r="A36" s="34">
        <f t="shared" si="4"/>
        <v>41152</v>
      </c>
      <c r="B36" s="35"/>
      <c r="C36" s="22" t="str">
        <f t="shared" si="0"/>
        <v>(金)</v>
      </c>
      <c r="D36" s="24">
        <v>0.375</v>
      </c>
      <c r="E36" s="24">
        <v>0.8333333333333334</v>
      </c>
      <c r="F36" s="24"/>
      <c r="G36" s="24"/>
      <c r="H36" s="24">
        <v>0.041666666666666664</v>
      </c>
      <c r="I36" s="20">
        <f t="shared" si="1"/>
        <v>0.4166666666666667</v>
      </c>
      <c r="J36" s="19">
        <f t="shared" si="2"/>
      </c>
      <c r="K36" s="23">
        <f t="shared" si="3"/>
        <v>0.08333333333333337</v>
      </c>
      <c r="L36" s="43"/>
    </row>
    <row r="37" spans="1:12" ht="13.5" customHeight="1">
      <c r="A37" s="34">
        <f t="shared" si="4"/>
        <v>41153</v>
      </c>
      <c r="B37" s="35"/>
      <c r="C37" s="22" t="str">
        <f t="shared" si="0"/>
        <v>(土)</v>
      </c>
      <c r="D37" s="25"/>
      <c r="E37" s="25"/>
      <c r="F37" s="25"/>
      <c r="G37" s="25"/>
      <c r="H37" s="25"/>
      <c r="I37" s="20">
        <f t="shared" si="1"/>
        <v>0</v>
      </c>
      <c r="J37" s="19">
        <f t="shared" si="2"/>
      </c>
      <c r="K37" s="23" t="str">
        <f t="shared" si="3"/>
        <v>0:00</v>
      </c>
      <c r="L37" s="43"/>
    </row>
    <row r="38" spans="1:12" ht="13.5" customHeight="1">
      <c r="A38" s="34">
        <f t="shared" si="4"/>
        <v>41154</v>
      </c>
      <c r="B38" s="35"/>
      <c r="C38" s="22" t="str">
        <f t="shared" si="0"/>
        <v>(日)</v>
      </c>
      <c r="D38" s="25"/>
      <c r="E38" s="25"/>
      <c r="F38" s="25"/>
      <c r="G38" s="25"/>
      <c r="H38" s="25"/>
      <c r="I38" s="20">
        <f t="shared" si="1"/>
        <v>0</v>
      </c>
      <c r="J38" s="19">
        <f t="shared" si="2"/>
      </c>
      <c r="K38" s="23" t="str">
        <f t="shared" si="3"/>
        <v>0:00</v>
      </c>
      <c r="L38" s="43"/>
    </row>
    <row r="39" spans="1:12" ht="13.5" customHeight="1">
      <c r="A39" s="34">
        <f t="shared" si="4"/>
        <v>41155</v>
      </c>
      <c r="B39" s="35"/>
      <c r="C39" s="22" t="str">
        <f t="shared" si="0"/>
        <v>(月)</v>
      </c>
      <c r="D39" s="24"/>
      <c r="E39" s="24"/>
      <c r="F39" s="24"/>
      <c r="G39" s="24"/>
      <c r="H39" s="24"/>
      <c r="I39" s="20">
        <f t="shared" si="1"/>
        <v>0</v>
      </c>
      <c r="J39" s="19">
        <f t="shared" si="2"/>
      </c>
      <c r="K39" s="23" t="str">
        <f t="shared" si="3"/>
        <v>0:00</v>
      </c>
      <c r="L39" s="43"/>
    </row>
    <row r="40" spans="1:12" ht="13.5" customHeight="1">
      <c r="A40" s="34">
        <f t="shared" si="4"/>
        <v>41156</v>
      </c>
      <c r="B40" s="35"/>
      <c r="C40" s="22" t="str">
        <f t="shared" si="0"/>
        <v>(火)</v>
      </c>
      <c r="D40" s="21"/>
      <c r="E40" s="21"/>
      <c r="F40" s="21"/>
      <c r="G40" s="21"/>
      <c r="H40" s="21"/>
      <c r="I40" s="20">
        <f t="shared" si="1"/>
        <v>0</v>
      </c>
      <c r="J40" s="19">
        <f t="shared" si="2"/>
      </c>
      <c r="K40" s="18" t="str">
        <f t="shared" si="3"/>
        <v>0:00</v>
      </c>
      <c r="L40" s="44"/>
    </row>
    <row r="41" spans="1:12" ht="13.5" customHeight="1">
      <c r="A41" s="14"/>
      <c r="B41" s="14"/>
      <c r="H41" s="17" t="s">
        <v>10</v>
      </c>
      <c r="I41" s="15">
        <f>SUM(I6:I40)</f>
        <v>9.583333333333334</v>
      </c>
      <c r="J41" s="16">
        <f>COUNTIF(J6:J40,"深")</f>
        <v>0</v>
      </c>
      <c r="K41" s="15">
        <f>SUM(K6:K40)</f>
        <v>1.9166666666666687</v>
      </c>
      <c r="L41" s="15">
        <f>SUM(L6:L40)</f>
        <v>0</v>
      </c>
    </row>
    <row r="42" spans="1:12" ht="13.5" customHeight="1">
      <c r="A42" s="14"/>
      <c r="B42" s="14"/>
      <c r="H42" s="13"/>
      <c r="I42" s="11"/>
      <c r="J42" s="12"/>
      <c r="K42" s="11"/>
      <c r="L42" s="11"/>
    </row>
    <row r="43" ht="13.5" customHeight="1">
      <c r="A43" s="1" t="s">
        <v>9</v>
      </c>
    </row>
    <row r="44" spans="1:13" ht="13.5" customHeight="1">
      <c r="A44" s="10"/>
      <c r="B44" s="10"/>
      <c r="C44" s="9" t="s">
        <v>8</v>
      </c>
      <c r="D44" s="8">
        <f>I41</f>
        <v>9.583333333333334</v>
      </c>
      <c r="E44" s="5" t="s">
        <v>6</v>
      </c>
      <c r="F44" s="7" t="s">
        <v>7</v>
      </c>
      <c r="G44" s="8">
        <f>K41+L41</f>
        <v>1.9166666666666687</v>
      </c>
      <c r="H44" s="5" t="s">
        <v>6</v>
      </c>
      <c r="I44" s="7" t="s">
        <v>5</v>
      </c>
      <c r="J44" s="6">
        <f>J41</f>
        <v>0</v>
      </c>
      <c r="K44" s="5" t="s">
        <v>4</v>
      </c>
      <c r="L44" s="4"/>
      <c r="M44" s="3"/>
    </row>
    <row r="45" spans="1:13" ht="13.5" customHeight="1">
      <c r="A45" s="38" t="str">
        <f>IF(G44&gt;0,"✔","")</f>
        <v>✔</v>
      </c>
      <c r="B45" s="33" t="s">
        <v>3</v>
      </c>
      <c r="C45" s="33"/>
      <c r="D45" s="33"/>
      <c r="E45" s="33"/>
      <c r="F45" s="33"/>
      <c r="G45" s="33"/>
      <c r="H45" s="33"/>
      <c r="I45" s="33"/>
      <c r="J45" s="33"/>
      <c r="K45" s="33"/>
      <c r="L45" s="33"/>
      <c r="M45" s="33"/>
    </row>
    <row r="46" spans="1:13" ht="13.5" customHeight="1">
      <c r="A46" s="38"/>
      <c r="B46" s="33"/>
      <c r="C46" s="33"/>
      <c r="D46" s="33"/>
      <c r="E46" s="33"/>
      <c r="F46" s="33"/>
      <c r="G46" s="33"/>
      <c r="H46" s="33"/>
      <c r="I46" s="33"/>
      <c r="J46" s="33"/>
      <c r="K46" s="33"/>
      <c r="L46" s="33"/>
      <c r="M46" s="33"/>
    </row>
    <row r="47" spans="1:13" ht="13.5" customHeight="1">
      <c r="A47" s="38" t="str">
        <f>IF(G44&gt;"45:00"*1,"✔","")</f>
        <v>✔</v>
      </c>
      <c r="B47" s="33" t="s">
        <v>27</v>
      </c>
      <c r="C47" s="33"/>
      <c r="D47" s="33"/>
      <c r="E47" s="33"/>
      <c r="F47" s="33"/>
      <c r="G47" s="33"/>
      <c r="H47" s="33"/>
      <c r="I47" s="33"/>
      <c r="J47" s="33"/>
      <c r="K47" s="33"/>
      <c r="L47" s="33"/>
      <c r="M47" s="33"/>
    </row>
    <row r="48" spans="1:13" ht="13.5" customHeight="1">
      <c r="A48" s="38"/>
      <c r="B48" s="33"/>
      <c r="C48" s="33"/>
      <c r="D48" s="33"/>
      <c r="E48" s="33"/>
      <c r="F48" s="33"/>
      <c r="G48" s="33"/>
      <c r="H48" s="33"/>
      <c r="I48" s="33"/>
      <c r="J48" s="33"/>
      <c r="K48" s="33"/>
      <c r="L48" s="33"/>
      <c r="M48" s="33"/>
    </row>
    <row r="49" spans="1:13" ht="13.5" customHeight="1">
      <c r="A49" s="38"/>
      <c r="B49" s="33"/>
      <c r="C49" s="33"/>
      <c r="D49" s="33"/>
      <c r="E49" s="33"/>
      <c r="F49" s="33"/>
      <c r="G49" s="33"/>
      <c r="H49" s="33"/>
      <c r="I49" s="33"/>
      <c r="J49" s="33"/>
      <c r="K49" s="33"/>
      <c r="L49" s="33"/>
      <c r="M49" s="33"/>
    </row>
    <row r="50" spans="1:13" ht="13.5" customHeight="1">
      <c r="A50" s="38"/>
      <c r="B50" s="33"/>
      <c r="C50" s="33"/>
      <c r="D50" s="33"/>
      <c r="E50" s="33"/>
      <c r="F50" s="33"/>
      <c r="G50" s="33"/>
      <c r="H50" s="33"/>
      <c r="I50" s="33"/>
      <c r="J50" s="33"/>
      <c r="K50" s="33"/>
      <c r="L50" s="33"/>
      <c r="M50" s="33"/>
    </row>
    <row r="51" spans="1:13" ht="13.5" customHeight="1">
      <c r="A51" s="38"/>
      <c r="B51" s="33"/>
      <c r="C51" s="33"/>
      <c r="D51" s="33"/>
      <c r="E51" s="33"/>
      <c r="F51" s="33"/>
      <c r="G51" s="33"/>
      <c r="H51" s="33"/>
      <c r="I51" s="33"/>
      <c r="J51" s="33"/>
      <c r="K51" s="33"/>
      <c r="L51" s="33"/>
      <c r="M51" s="33"/>
    </row>
    <row r="52" spans="1:13" ht="13.5" customHeight="1">
      <c r="A52" s="38">
        <f>IF(G44&gt;"80:00"*1,"✔","")</f>
      </c>
      <c r="B52" s="33" t="s">
        <v>2</v>
      </c>
      <c r="C52" s="33"/>
      <c r="D52" s="33"/>
      <c r="E52" s="33"/>
      <c r="F52" s="33"/>
      <c r="G52" s="33"/>
      <c r="H52" s="33"/>
      <c r="I52" s="33"/>
      <c r="J52" s="33"/>
      <c r="K52" s="33"/>
      <c r="L52" s="33"/>
      <c r="M52" s="33"/>
    </row>
    <row r="53" spans="1:13" ht="13.5" customHeight="1">
      <c r="A53" s="38"/>
      <c r="B53" s="33"/>
      <c r="C53" s="33"/>
      <c r="D53" s="33"/>
      <c r="E53" s="33"/>
      <c r="F53" s="33"/>
      <c r="G53" s="33"/>
      <c r="H53" s="33"/>
      <c r="I53" s="33"/>
      <c r="J53" s="33"/>
      <c r="K53" s="33"/>
      <c r="L53" s="33"/>
      <c r="M53" s="33"/>
    </row>
    <row r="54" spans="1:13" ht="13.5" customHeight="1">
      <c r="A54" s="38"/>
      <c r="B54" s="33"/>
      <c r="C54" s="33"/>
      <c r="D54" s="33"/>
      <c r="E54" s="33"/>
      <c r="F54" s="33"/>
      <c r="G54" s="33"/>
      <c r="H54" s="33"/>
      <c r="I54" s="33"/>
      <c r="J54" s="33"/>
      <c r="K54" s="33"/>
      <c r="L54" s="33"/>
      <c r="M54" s="33"/>
    </row>
    <row r="55" spans="1:13" ht="13.5" customHeight="1">
      <c r="A55" s="38">
        <f>IF(G44&gt;"100:00"*1,"✔","")</f>
      </c>
      <c r="B55" s="33" t="s">
        <v>1</v>
      </c>
      <c r="C55" s="33"/>
      <c r="D55" s="33"/>
      <c r="E55" s="33"/>
      <c r="F55" s="33"/>
      <c r="G55" s="33"/>
      <c r="H55" s="33"/>
      <c r="I55" s="33"/>
      <c r="J55" s="33"/>
      <c r="K55" s="33"/>
      <c r="L55" s="33"/>
      <c r="M55" s="33"/>
    </row>
    <row r="56" spans="1:13" ht="13.5" customHeight="1">
      <c r="A56" s="38"/>
      <c r="B56" s="33"/>
      <c r="C56" s="33"/>
      <c r="D56" s="33"/>
      <c r="E56" s="33"/>
      <c r="F56" s="33"/>
      <c r="G56" s="33"/>
      <c r="H56" s="33"/>
      <c r="I56" s="33"/>
      <c r="J56" s="33"/>
      <c r="K56" s="33"/>
      <c r="L56" s="33"/>
      <c r="M56" s="33"/>
    </row>
    <row r="57" spans="1:13" ht="13.5" customHeight="1">
      <c r="A57" s="38"/>
      <c r="B57" s="33"/>
      <c r="C57" s="33"/>
      <c r="D57" s="33"/>
      <c r="E57" s="33"/>
      <c r="F57" s="33"/>
      <c r="G57" s="33"/>
      <c r="H57" s="33"/>
      <c r="I57" s="33"/>
      <c r="J57" s="33"/>
      <c r="K57" s="33"/>
      <c r="L57" s="33"/>
      <c r="M57" s="33"/>
    </row>
    <row r="58" spans="1:13" ht="13.5" customHeight="1">
      <c r="A58" s="38">
        <f>IF(J44&gt;=4,"✔","")</f>
      </c>
      <c r="B58" s="33" t="s">
        <v>0</v>
      </c>
      <c r="C58" s="33"/>
      <c r="D58" s="33"/>
      <c r="E58" s="33"/>
      <c r="F58" s="33"/>
      <c r="G58" s="33"/>
      <c r="H58" s="33"/>
      <c r="I58" s="33"/>
      <c r="J58" s="33"/>
      <c r="K58" s="33"/>
      <c r="L58" s="33"/>
      <c r="M58" s="33"/>
    </row>
    <row r="59" spans="1:13" ht="13.5" customHeight="1">
      <c r="A59" s="38"/>
      <c r="B59" s="33"/>
      <c r="C59" s="33"/>
      <c r="D59" s="33"/>
      <c r="E59" s="33"/>
      <c r="F59" s="33"/>
      <c r="G59" s="33"/>
      <c r="H59" s="33"/>
      <c r="I59" s="33"/>
      <c r="J59" s="33"/>
      <c r="K59" s="33"/>
      <c r="L59" s="33"/>
      <c r="M59" s="33"/>
    </row>
    <row r="60" spans="1:13" ht="13.5" customHeight="1">
      <c r="A60" s="38"/>
      <c r="B60" s="33"/>
      <c r="C60" s="33"/>
      <c r="D60" s="33"/>
      <c r="E60" s="33"/>
      <c r="F60" s="33"/>
      <c r="G60" s="33"/>
      <c r="H60" s="33"/>
      <c r="I60" s="33"/>
      <c r="J60" s="33"/>
      <c r="K60" s="33"/>
      <c r="L60" s="33"/>
      <c r="M60" s="33"/>
    </row>
    <row r="61" spans="1:13" ht="13.5" customHeight="1">
      <c r="A61" s="38"/>
      <c r="B61" s="33"/>
      <c r="C61" s="33"/>
      <c r="D61" s="33"/>
      <c r="E61" s="33"/>
      <c r="F61" s="33"/>
      <c r="G61" s="33"/>
      <c r="H61" s="33"/>
      <c r="I61" s="33"/>
      <c r="J61" s="33"/>
      <c r="K61" s="33"/>
      <c r="L61" s="33"/>
      <c r="M61" s="33"/>
    </row>
    <row r="62" spans="1:13" ht="13.5" customHeight="1">
      <c r="A62" s="38"/>
      <c r="B62" s="33"/>
      <c r="C62" s="33"/>
      <c r="D62" s="33"/>
      <c r="E62" s="33"/>
      <c r="F62" s="33"/>
      <c r="G62" s="33"/>
      <c r="H62" s="33"/>
      <c r="I62" s="33"/>
      <c r="J62" s="33"/>
      <c r="K62" s="33"/>
      <c r="L62" s="33"/>
      <c r="M62" s="33"/>
    </row>
  </sheetData>
  <sheetProtection sheet="1"/>
  <mergeCells count="54">
    <mergeCell ref="A3:B3"/>
    <mergeCell ref="C3:D3"/>
    <mergeCell ref="A5:B5"/>
    <mergeCell ref="A6:B6"/>
    <mergeCell ref="L6:L12"/>
    <mergeCell ref="A7:B7"/>
    <mergeCell ref="A8:B8"/>
    <mergeCell ref="A9:B9"/>
    <mergeCell ref="A10:B10"/>
    <mergeCell ref="A11:B11"/>
    <mergeCell ref="A12:B12"/>
    <mergeCell ref="A13:B13"/>
    <mergeCell ref="L13:L19"/>
    <mergeCell ref="A14:B14"/>
    <mergeCell ref="A15:B15"/>
    <mergeCell ref="A16:B16"/>
    <mergeCell ref="A17:B17"/>
    <mergeCell ref="A18:B18"/>
    <mergeCell ref="A19:B19"/>
    <mergeCell ref="A20:B20"/>
    <mergeCell ref="L20:L26"/>
    <mergeCell ref="A21:B21"/>
    <mergeCell ref="A22:B22"/>
    <mergeCell ref="A23:B23"/>
    <mergeCell ref="A24:B24"/>
    <mergeCell ref="A25:B25"/>
    <mergeCell ref="A26:B26"/>
    <mergeCell ref="A27:B27"/>
    <mergeCell ref="L27:L33"/>
    <mergeCell ref="A28:B28"/>
    <mergeCell ref="A29:B29"/>
    <mergeCell ref="A30:B30"/>
    <mergeCell ref="A31:B31"/>
    <mergeCell ref="A32:B32"/>
    <mergeCell ref="A33:B33"/>
    <mergeCell ref="B52:M54"/>
    <mergeCell ref="A34:B34"/>
    <mergeCell ref="L34:L40"/>
    <mergeCell ref="A35:B35"/>
    <mergeCell ref="A36:B36"/>
    <mergeCell ref="A37:B37"/>
    <mergeCell ref="A38:B38"/>
    <mergeCell ref="A39:B39"/>
    <mergeCell ref="A40:B40"/>
    <mergeCell ref="H2:M3"/>
    <mergeCell ref="A55:A57"/>
    <mergeCell ref="B55:M57"/>
    <mergeCell ref="A58:A62"/>
    <mergeCell ref="B58:M62"/>
    <mergeCell ref="A45:A46"/>
    <mergeCell ref="B45:M46"/>
    <mergeCell ref="A47:A51"/>
    <mergeCell ref="B47:M51"/>
    <mergeCell ref="A52:A54"/>
  </mergeCells>
  <printOptions/>
  <pageMargins left="0.5118110236220472" right="0.5118110236220472" top="0.31496062992125984" bottom="0.3149606299212598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62"/>
  <sheetViews>
    <sheetView zoomScalePageLayoutView="0" workbookViewId="0" topLeftCell="A1">
      <selection activeCell="N37" sqref="N37"/>
    </sheetView>
  </sheetViews>
  <sheetFormatPr defaultColWidth="9.140625" defaultRowHeight="13.5" customHeight="1"/>
  <cols>
    <col min="1" max="1" width="5.28125" style="1" customWidth="1"/>
    <col min="2" max="2" width="5.57421875" style="1" customWidth="1"/>
    <col min="3" max="3" width="4.7109375" style="2" customWidth="1"/>
    <col min="4" max="9" width="6.57421875" style="1" customWidth="1"/>
    <col min="10" max="10" width="3.28125" style="2" bestFit="1" customWidth="1"/>
    <col min="11" max="12" width="6.57421875" style="1" customWidth="1"/>
    <col min="13" max="13" width="14.421875" style="1" customWidth="1"/>
    <col min="14" max="16384" width="9.00390625" style="1" customWidth="1"/>
  </cols>
  <sheetData>
    <row r="1" spans="1:13" ht="13.5" customHeight="1">
      <c r="A1" s="1" t="s">
        <v>25</v>
      </c>
      <c r="M1" s="17" t="s">
        <v>24</v>
      </c>
    </row>
    <row r="2" spans="8:13" ht="13.5" customHeight="1">
      <c r="H2" s="45" t="s">
        <v>26</v>
      </c>
      <c r="I2" s="45"/>
      <c r="J2" s="45"/>
      <c r="K2" s="45"/>
      <c r="L2" s="45"/>
      <c r="M2" s="45"/>
    </row>
    <row r="3" spans="1:13" ht="13.5" customHeight="1">
      <c r="A3" s="39" t="s">
        <v>23</v>
      </c>
      <c r="B3" s="40"/>
      <c r="C3" s="41">
        <v>41122</v>
      </c>
      <c r="D3" s="41"/>
      <c r="E3" s="1" t="s">
        <v>22</v>
      </c>
      <c r="H3" s="45"/>
      <c r="I3" s="45"/>
      <c r="J3" s="45"/>
      <c r="K3" s="45"/>
      <c r="L3" s="45"/>
      <c r="M3" s="45"/>
    </row>
    <row r="5" spans="1:12" ht="13.5" customHeight="1">
      <c r="A5" s="36" t="s">
        <v>21</v>
      </c>
      <c r="B5" s="37"/>
      <c r="C5" s="30" t="s">
        <v>20</v>
      </c>
      <c r="D5" s="22" t="s">
        <v>19</v>
      </c>
      <c r="E5" s="22" t="s">
        <v>18</v>
      </c>
      <c r="F5" s="22" t="s">
        <v>17</v>
      </c>
      <c r="G5" s="22" t="s">
        <v>16</v>
      </c>
      <c r="H5" s="22" t="s">
        <v>15</v>
      </c>
      <c r="I5" s="22" t="s">
        <v>14</v>
      </c>
      <c r="J5" s="22" t="s">
        <v>13</v>
      </c>
      <c r="K5" s="29" t="s">
        <v>12</v>
      </c>
      <c r="L5" s="29" t="s">
        <v>11</v>
      </c>
    </row>
    <row r="6" spans="1:12" ht="13.5" customHeight="1">
      <c r="A6" s="34">
        <f>C3</f>
        <v>41122</v>
      </c>
      <c r="B6" s="35"/>
      <c r="C6" s="22" t="str">
        <f aca="true" t="shared" si="0" ref="C6:C40">TEXT(A6,"(aaa)")</f>
        <v>(水)</v>
      </c>
      <c r="D6" s="24">
        <v>0.375</v>
      </c>
      <c r="E6" s="24">
        <v>0.9583333333333334</v>
      </c>
      <c r="F6" s="24"/>
      <c r="G6" s="24"/>
      <c r="H6" s="24">
        <v>0.041666666666666664</v>
      </c>
      <c r="I6" s="27">
        <f aca="true" t="shared" si="1" ref="I6:I40">E6-D6+G6-F6-H6</f>
        <v>0.5416666666666667</v>
      </c>
      <c r="J6" s="26" t="str">
        <f aca="true" t="shared" si="2" ref="J6:J40">IF(OR(AND("0:00"*1&lt;D6,D6&lt;"5:00"*1),E6&gt;"22:00"*1,AND("0:00"*1&lt;F6,F6&lt;"5:00"*1),G6&gt;"22:00"*1),"深","")</f>
        <v>深</v>
      </c>
      <c r="K6" s="23">
        <f aca="true" t="shared" si="3" ref="K6:K40">IF((I6-"8:00")&gt;0,I6-"8:00","0:00")</f>
        <v>0.20833333333333343</v>
      </c>
      <c r="L6" s="42" t="str">
        <f>IF(SUM(I6:I12)&gt;"40:00"*1,IF(SUM(I6:I12)-"40:00"-SUM(K6:K12)&gt;0,SUM(I6:I12)-"40:00"-SUM(K6:K12),"0:00"),"0:00")</f>
        <v>0:00</v>
      </c>
    </row>
    <row r="7" spans="1:13" ht="13.5" customHeight="1">
      <c r="A7" s="34">
        <f aca="true" t="shared" si="4" ref="A7:A40">A6+1</f>
        <v>41123</v>
      </c>
      <c r="B7" s="35"/>
      <c r="C7" s="22" t="str">
        <f t="shared" si="0"/>
        <v>(木)</v>
      </c>
      <c r="D7" s="24">
        <v>0.375</v>
      </c>
      <c r="E7" s="24">
        <v>0.9583333333333334</v>
      </c>
      <c r="F7" s="24"/>
      <c r="G7" s="24"/>
      <c r="H7" s="24">
        <v>0.041666666666666664</v>
      </c>
      <c r="I7" s="27">
        <f t="shared" si="1"/>
        <v>0.5416666666666667</v>
      </c>
      <c r="J7" s="26" t="str">
        <f t="shared" si="2"/>
        <v>深</v>
      </c>
      <c r="K7" s="23">
        <f t="shared" si="3"/>
        <v>0.20833333333333343</v>
      </c>
      <c r="L7" s="43"/>
      <c r="M7" s="28"/>
    </row>
    <row r="8" spans="1:12" ht="13.5" customHeight="1">
      <c r="A8" s="34">
        <f t="shared" si="4"/>
        <v>41124</v>
      </c>
      <c r="B8" s="35"/>
      <c r="C8" s="22" t="str">
        <f t="shared" si="0"/>
        <v>(金)</v>
      </c>
      <c r="D8" s="24">
        <v>0.375</v>
      </c>
      <c r="E8" s="24">
        <v>0.9583333333333334</v>
      </c>
      <c r="F8" s="24"/>
      <c r="G8" s="24"/>
      <c r="H8" s="24">
        <v>0.041666666666666664</v>
      </c>
      <c r="I8" s="27">
        <f t="shared" si="1"/>
        <v>0.5416666666666667</v>
      </c>
      <c r="J8" s="26" t="str">
        <f t="shared" si="2"/>
        <v>深</v>
      </c>
      <c r="K8" s="23">
        <f t="shared" si="3"/>
        <v>0.20833333333333343</v>
      </c>
      <c r="L8" s="43"/>
    </row>
    <row r="9" spans="1:12" ht="13.5" customHeight="1">
      <c r="A9" s="34">
        <f t="shared" si="4"/>
        <v>41125</v>
      </c>
      <c r="B9" s="35"/>
      <c r="C9" s="22" t="str">
        <f t="shared" si="0"/>
        <v>(土)</v>
      </c>
      <c r="D9" s="24"/>
      <c r="E9" s="24"/>
      <c r="F9" s="24"/>
      <c r="G9" s="24"/>
      <c r="H9" s="24"/>
      <c r="I9" s="27">
        <f t="shared" si="1"/>
        <v>0</v>
      </c>
      <c r="J9" s="26">
        <f t="shared" si="2"/>
      </c>
      <c r="K9" s="23" t="str">
        <f t="shared" si="3"/>
        <v>0:00</v>
      </c>
      <c r="L9" s="43"/>
    </row>
    <row r="10" spans="1:12" ht="13.5" customHeight="1">
      <c r="A10" s="34">
        <f t="shared" si="4"/>
        <v>41126</v>
      </c>
      <c r="B10" s="35"/>
      <c r="C10" s="22" t="str">
        <f t="shared" si="0"/>
        <v>(日)</v>
      </c>
      <c r="D10" s="24"/>
      <c r="E10" s="24"/>
      <c r="F10" s="24"/>
      <c r="G10" s="24"/>
      <c r="H10" s="24"/>
      <c r="I10" s="27">
        <f t="shared" si="1"/>
        <v>0</v>
      </c>
      <c r="J10" s="26">
        <f t="shared" si="2"/>
      </c>
      <c r="K10" s="23" t="str">
        <f t="shared" si="3"/>
        <v>0:00</v>
      </c>
      <c r="L10" s="43"/>
    </row>
    <row r="11" spans="1:12" ht="13.5" customHeight="1">
      <c r="A11" s="34">
        <f t="shared" si="4"/>
        <v>41127</v>
      </c>
      <c r="B11" s="35"/>
      <c r="C11" s="22" t="str">
        <f t="shared" si="0"/>
        <v>(月)</v>
      </c>
      <c r="D11" s="24">
        <v>0.375</v>
      </c>
      <c r="E11" s="24">
        <v>0.9583333333333334</v>
      </c>
      <c r="F11" s="24"/>
      <c r="G11" s="24"/>
      <c r="H11" s="24">
        <v>0.041666666666666664</v>
      </c>
      <c r="I11" s="27">
        <f t="shared" si="1"/>
        <v>0.5416666666666667</v>
      </c>
      <c r="J11" s="26" t="str">
        <f t="shared" si="2"/>
        <v>深</v>
      </c>
      <c r="K11" s="23">
        <f t="shared" si="3"/>
        <v>0.20833333333333343</v>
      </c>
      <c r="L11" s="43"/>
    </row>
    <row r="12" spans="1:12" ht="13.5" customHeight="1">
      <c r="A12" s="34">
        <f t="shared" si="4"/>
        <v>41128</v>
      </c>
      <c r="B12" s="35"/>
      <c r="C12" s="22" t="str">
        <f t="shared" si="0"/>
        <v>(火)</v>
      </c>
      <c r="D12" s="24">
        <v>0.375</v>
      </c>
      <c r="E12" s="24">
        <v>0.9583333333333334</v>
      </c>
      <c r="F12" s="24"/>
      <c r="G12" s="24"/>
      <c r="H12" s="24">
        <v>0.041666666666666664</v>
      </c>
      <c r="I12" s="27">
        <f t="shared" si="1"/>
        <v>0.5416666666666667</v>
      </c>
      <c r="J12" s="26" t="str">
        <f t="shared" si="2"/>
        <v>深</v>
      </c>
      <c r="K12" s="23">
        <f t="shared" si="3"/>
        <v>0.20833333333333343</v>
      </c>
      <c r="L12" s="44"/>
    </row>
    <row r="13" spans="1:12" ht="13.5" customHeight="1">
      <c r="A13" s="34">
        <f t="shared" si="4"/>
        <v>41129</v>
      </c>
      <c r="B13" s="35"/>
      <c r="C13" s="22" t="str">
        <f t="shared" si="0"/>
        <v>(水)</v>
      </c>
      <c r="D13" s="24">
        <v>0.375</v>
      </c>
      <c r="E13" s="24">
        <v>0.9583333333333334</v>
      </c>
      <c r="F13" s="24"/>
      <c r="G13" s="24"/>
      <c r="H13" s="24">
        <v>0.041666666666666664</v>
      </c>
      <c r="I13" s="27">
        <f t="shared" si="1"/>
        <v>0.5416666666666667</v>
      </c>
      <c r="J13" s="26" t="str">
        <f t="shared" si="2"/>
        <v>深</v>
      </c>
      <c r="K13" s="23">
        <f t="shared" si="3"/>
        <v>0.20833333333333343</v>
      </c>
      <c r="L13" s="42" t="str">
        <f>IF(SUM(I13:I19)&gt;"40:00"*1,IF(SUM(I13:I19)-"40:00"-SUM(K13:K19)&gt;0,SUM(I13:I19)-"40:00"-SUM(K13:K19),"0:00"),"0:00")</f>
        <v>0:00</v>
      </c>
    </row>
    <row r="14" spans="1:12" ht="13.5" customHeight="1">
      <c r="A14" s="34">
        <f t="shared" si="4"/>
        <v>41130</v>
      </c>
      <c r="B14" s="35"/>
      <c r="C14" s="22" t="str">
        <f t="shared" si="0"/>
        <v>(木)</v>
      </c>
      <c r="D14" s="24">
        <v>0.375</v>
      </c>
      <c r="E14" s="24">
        <v>0.9583333333333334</v>
      </c>
      <c r="F14" s="24"/>
      <c r="G14" s="24"/>
      <c r="H14" s="24">
        <v>0.041666666666666664</v>
      </c>
      <c r="I14" s="27">
        <f t="shared" si="1"/>
        <v>0.5416666666666667</v>
      </c>
      <c r="J14" s="26" t="str">
        <f t="shared" si="2"/>
        <v>深</v>
      </c>
      <c r="K14" s="23">
        <f t="shared" si="3"/>
        <v>0.20833333333333343</v>
      </c>
      <c r="L14" s="43"/>
    </row>
    <row r="15" spans="1:12" ht="13.5" customHeight="1">
      <c r="A15" s="34">
        <f t="shared" si="4"/>
        <v>41131</v>
      </c>
      <c r="B15" s="35"/>
      <c r="C15" s="22" t="str">
        <f t="shared" si="0"/>
        <v>(金)</v>
      </c>
      <c r="D15" s="24">
        <v>0.375</v>
      </c>
      <c r="E15" s="24">
        <v>0.9583333333333334</v>
      </c>
      <c r="F15" s="24"/>
      <c r="G15" s="24"/>
      <c r="H15" s="24">
        <v>0.041666666666666664</v>
      </c>
      <c r="I15" s="27">
        <f t="shared" si="1"/>
        <v>0.5416666666666667</v>
      </c>
      <c r="J15" s="26" t="str">
        <f t="shared" si="2"/>
        <v>深</v>
      </c>
      <c r="K15" s="23">
        <f t="shared" si="3"/>
        <v>0.20833333333333343</v>
      </c>
      <c r="L15" s="43"/>
    </row>
    <row r="16" spans="1:12" ht="13.5" customHeight="1">
      <c r="A16" s="34">
        <f t="shared" si="4"/>
        <v>41132</v>
      </c>
      <c r="B16" s="35"/>
      <c r="C16" s="22" t="str">
        <f t="shared" si="0"/>
        <v>(土)</v>
      </c>
      <c r="D16" s="24"/>
      <c r="E16" s="24"/>
      <c r="F16" s="24"/>
      <c r="G16" s="24"/>
      <c r="H16" s="24"/>
      <c r="I16" s="27">
        <f t="shared" si="1"/>
        <v>0</v>
      </c>
      <c r="J16" s="26">
        <f t="shared" si="2"/>
      </c>
      <c r="K16" s="23" t="str">
        <f t="shared" si="3"/>
        <v>0:00</v>
      </c>
      <c r="L16" s="43"/>
    </row>
    <row r="17" spans="1:12" ht="13.5" customHeight="1">
      <c r="A17" s="34">
        <f t="shared" si="4"/>
        <v>41133</v>
      </c>
      <c r="B17" s="35"/>
      <c r="C17" s="22" t="str">
        <f t="shared" si="0"/>
        <v>(日)</v>
      </c>
      <c r="D17" s="24"/>
      <c r="E17" s="24"/>
      <c r="F17" s="24"/>
      <c r="G17" s="24"/>
      <c r="H17" s="24"/>
      <c r="I17" s="27">
        <f t="shared" si="1"/>
        <v>0</v>
      </c>
      <c r="J17" s="26">
        <f t="shared" si="2"/>
      </c>
      <c r="K17" s="23" t="str">
        <f t="shared" si="3"/>
        <v>0:00</v>
      </c>
      <c r="L17" s="43"/>
    </row>
    <row r="18" spans="1:12" ht="13.5" customHeight="1">
      <c r="A18" s="34">
        <f t="shared" si="4"/>
        <v>41134</v>
      </c>
      <c r="B18" s="35"/>
      <c r="C18" s="22" t="str">
        <f t="shared" si="0"/>
        <v>(月)</v>
      </c>
      <c r="D18" s="24">
        <v>0.375</v>
      </c>
      <c r="E18" s="24">
        <v>0.9583333333333334</v>
      </c>
      <c r="F18" s="24"/>
      <c r="G18" s="24"/>
      <c r="H18" s="24">
        <v>0.041666666666666664</v>
      </c>
      <c r="I18" s="27">
        <f t="shared" si="1"/>
        <v>0.5416666666666667</v>
      </c>
      <c r="J18" s="26" t="str">
        <f t="shared" si="2"/>
        <v>深</v>
      </c>
      <c r="K18" s="23">
        <f t="shared" si="3"/>
        <v>0.20833333333333343</v>
      </c>
      <c r="L18" s="43"/>
    </row>
    <row r="19" spans="1:12" ht="13.5" customHeight="1">
      <c r="A19" s="34">
        <f t="shared" si="4"/>
        <v>41135</v>
      </c>
      <c r="B19" s="35"/>
      <c r="C19" s="22" t="str">
        <f t="shared" si="0"/>
        <v>(火)</v>
      </c>
      <c r="D19" s="24">
        <v>0.375</v>
      </c>
      <c r="E19" s="24">
        <v>0.9583333333333334</v>
      </c>
      <c r="F19" s="24"/>
      <c r="G19" s="24"/>
      <c r="H19" s="24">
        <v>0.041666666666666664</v>
      </c>
      <c r="I19" s="27">
        <f t="shared" si="1"/>
        <v>0.5416666666666667</v>
      </c>
      <c r="J19" s="26" t="str">
        <f t="shared" si="2"/>
        <v>深</v>
      </c>
      <c r="K19" s="23">
        <f t="shared" si="3"/>
        <v>0.20833333333333343</v>
      </c>
      <c r="L19" s="44"/>
    </row>
    <row r="20" spans="1:12" ht="13.5" customHeight="1">
      <c r="A20" s="34">
        <f t="shared" si="4"/>
        <v>41136</v>
      </c>
      <c r="B20" s="35"/>
      <c r="C20" s="22" t="str">
        <f t="shared" si="0"/>
        <v>(水)</v>
      </c>
      <c r="D20" s="24">
        <v>0.375</v>
      </c>
      <c r="E20" s="24">
        <v>0.9583333333333334</v>
      </c>
      <c r="F20" s="24"/>
      <c r="G20" s="24"/>
      <c r="H20" s="24">
        <v>0.041666666666666664</v>
      </c>
      <c r="I20" s="27">
        <f t="shared" si="1"/>
        <v>0.5416666666666667</v>
      </c>
      <c r="J20" s="26" t="str">
        <f t="shared" si="2"/>
        <v>深</v>
      </c>
      <c r="K20" s="23">
        <f t="shared" si="3"/>
        <v>0.20833333333333343</v>
      </c>
      <c r="L20" s="42" t="str">
        <f>IF(SUM(I20:I26)&gt;"40:00"*1,IF(SUM(I20:I26)-"40:00"-SUM(K20:K26)&gt;0,SUM(I20:I26)-"40:00"-SUM(K20:K26),"0:00"),"0:00")</f>
        <v>0:00</v>
      </c>
    </row>
    <row r="21" spans="1:12" ht="13.5" customHeight="1">
      <c r="A21" s="34">
        <f t="shared" si="4"/>
        <v>41137</v>
      </c>
      <c r="B21" s="35"/>
      <c r="C21" s="22" t="str">
        <f t="shared" si="0"/>
        <v>(木)</v>
      </c>
      <c r="D21" s="24">
        <v>0.375</v>
      </c>
      <c r="E21" s="24">
        <v>0.9583333333333334</v>
      </c>
      <c r="F21" s="24"/>
      <c r="G21" s="24"/>
      <c r="H21" s="24">
        <v>0.041666666666666664</v>
      </c>
      <c r="I21" s="27">
        <f t="shared" si="1"/>
        <v>0.5416666666666667</v>
      </c>
      <c r="J21" s="26" t="str">
        <f t="shared" si="2"/>
        <v>深</v>
      </c>
      <c r="K21" s="23">
        <f t="shared" si="3"/>
        <v>0.20833333333333343</v>
      </c>
      <c r="L21" s="43"/>
    </row>
    <row r="22" spans="1:12" ht="13.5" customHeight="1">
      <c r="A22" s="34">
        <f t="shared" si="4"/>
        <v>41138</v>
      </c>
      <c r="B22" s="35"/>
      <c r="C22" s="22" t="str">
        <f t="shared" si="0"/>
        <v>(金)</v>
      </c>
      <c r="D22" s="24">
        <v>0.375</v>
      </c>
      <c r="E22" s="24">
        <v>0.9583333333333334</v>
      </c>
      <c r="F22" s="24"/>
      <c r="G22" s="24"/>
      <c r="H22" s="24">
        <v>0.041666666666666664</v>
      </c>
      <c r="I22" s="27">
        <f t="shared" si="1"/>
        <v>0.5416666666666667</v>
      </c>
      <c r="J22" s="26" t="str">
        <f t="shared" si="2"/>
        <v>深</v>
      </c>
      <c r="K22" s="23">
        <f t="shared" si="3"/>
        <v>0.20833333333333343</v>
      </c>
      <c r="L22" s="43"/>
    </row>
    <row r="23" spans="1:12" ht="13.5" customHeight="1">
      <c r="A23" s="34">
        <f t="shared" si="4"/>
        <v>41139</v>
      </c>
      <c r="B23" s="35"/>
      <c r="C23" s="22" t="str">
        <f t="shared" si="0"/>
        <v>(土)</v>
      </c>
      <c r="D23" s="24"/>
      <c r="E23" s="24"/>
      <c r="F23" s="24"/>
      <c r="G23" s="24"/>
      <c r="H23" s="24"/>
      <c r="I23" s="27">
        <f t="shared" si="1"/>
        <v>0</v>
      </c>
      <c r="J23" s="26">
        <f t="shared" si="2"/>
      </c>
      <c r="K23" s="23" t="str">
        <f t="shared" si="3"/>
        <v>0:00</v>
      </c>
      <c r="L23" s="43"/>
    </row>
    <row r="24" spans="1:12" ht="13.5" customHeight="1">
      <c r="A24" s="34">
        <f t="shared" si="4"/>
        <v>41140</v>
      </c>
      <c r="B24" s="35"/>
      <c r="C24" s="22" t="str">
        <f t="shared" si="0"/>
        <v>(日)</v>
      </c>
      <c r="D24" s="24"/>
      <c r="E24" s="24"/>
      <c r="F24" s="24"/>
      <c r="G24" s="24"/>
      <c r="H24" s="24"/>
      <c r="I24" s="27">
        <f t="shared" si="1"/>
        <v>0</v>
      </c>
      <c r="J24" s="26">
        <f t="shared" si="2"/>
      </c>
      <c r="K24" s="23" t="str">
        <f t="shared" si="3"/>
        <v>0:00</v>
      </c>
      <c r="L24" s="43"/>
    </row>
    <row r="25" spans="1:12" ht="13.5" customHeight="1">
      <c r="A25" s="34">
        <f t="shared" si="4"/>
        <v>41141</v>
      </c>
      <c r="B25" s="35"/>
      <c r="C25" s="22" t="str">
        <f t="shared" si="0"/>
        <v>(月)</v>
      </c>
      <c r="D25" s="24">
        <v>0.375</v>
      </c>
      <c r="E25" s="24">
        <v>0.9583333333333334</v>
      </c>
      <c r="F25" s="24"/>
      <c r="G25" s="24"/>
      <c r="H25" s="24">
        <v>0.041666666666666664</v>
      </c>
      <c r="I25" s="27">
        <f t="shared" si="1"/>
        <v>0.5416666666666667</v>
      </c>
      <c r="J25" s="26" t="str">
        <f t="shared" si="2"/>
        <v>深</v>
      </c>
      <c r="K25" s="23">
        <f t="shared" si="3"/>
        <v>0.20833333333333343</v>
      </c>
      <c r="L25" s="43"/>
    </row>
    <row r="26" spans="1:12" ht="13.5" customHeight="1">
      <c r="A26" s="34">
        <f t="shared" si="4"/>
        <v>41142</v>
      </c>
      <c r="B26" s="35"/>
      <c r="C26" s="22" t="str">
        <f t="shared" si="0"/>
        <v>(火)</v>
      </c>
      <c r="D26" s="24">
        <v>0.375</v>
      </c>
      <c r="E26" s="24">
        <v>0.9583333333333334</v>
      </c>
      <c r="F26" s="24"/>
      <c r="G26" s="24"/>
      <c r="H26" s="24">
        <v>0.041666666666666664</v>
      </c>
      <c r="I26" s="27">
        <f t="shared" si="1"/>
        <v>0.5416666666666667</v>
      </c>
      <c r="J26" s="26" t="str">
        <f t="shared" si="2"/>
        <v>深</v>
      </c>
      <c r="K26" s="23">
        <f t="shared" si="3"/>
        <v>0.20833333333333343</v>
      </c>
      <c r="L26" s="44"/>
    </row>
    <row r="27" spans="1:12" ht="13.5" customHeight="1">
      <c r="A27" s="34">
        <f t="shared" si="4"/>
        <v>41143</v>
      </c>
      <c r="B27" s="35"/>
      <c r="C27" s="22" t="str">
        <f t="shared" si="0"/>
        <v>(水)</v>
      </c>
      <c r="D27" s="24">
        <v>0.375</v>
      </c>
      <c r="E27" s="24">
        <v>0.9583333333333334</v>
      </c>
      <c r="F27" s="24"/>
      <c r="G27" s="24"/>
      <c r="H27" s="24">
        <v>0.041666666666666664</v>
      </c>
      <c r="I27" s="27">
        <f t="shared" si="1"/>
        <v>0.5416666666666667</v>
      </c>
      <c r="J27" s="26" t="str">
        <f t="shared" si="2"/>
        <v>深</v>
      </c>
      <c r="K27" s="23">
        <f t="shared" si="3"/>
        <v>0.20833333333333343</v>
      </c>
      <c r="L27" s="42" t="str">
        <f>IF(SUM(I27:I33)&gt;"40:00"*1,IF(SUM(I27:I33)-"40:00"-SUM(K27:K33)&gt;0,SUM(I27:I33)-"40:00"-SUM(K27:K33),"0:00"),"0:00")</f>
        <v>0:00</v>
      </c>
    </row>
    <row r="28" spans="1:12" ht="13.5" customHeight="1">
      <c r="A28" s="34">
        <f t="shared" si="4"/>
        <v>41144</v>
      </c>
      <c r="B28" s="35"/>
      <c r="C28" s="22" t="str">
        <f t="shared" si="0"/>
        <v>(木)</v>
      </c>
      <c r="D28" s="24">
        <v>0.375</v>
      </c>
      <c r="E28" s="24">
        <v>0.9583333333333334</v>
      </c>
      <c r="F28" s="24"/>
      <c r="G28" s="24"/>
      <c r="H28" s="24">
        <v>0.041666666666666664</v>
      </c>
      <c r="I28" s="27">
        <f t="shared" si="1"/>
        <v>0.5416666666666667</v>
      </c>
      <c r="J28" s="26" t="str">
        <f t="shared" si="2"/>
        <v>深</v>
      </c>
      <c r="K28" s="23">
        <f t="shared" si="3"/>
        <v>0.20833333333333343</v>
      </c>
      <c r="L28" s="43"/>
    </row>
    <row r="29" spans="1:12" ht="13.5" customHeight="1">
      <c r="A29" s="34">
        <f t="shared" si="4"/>
        <v>41145</v>
      </c>
      <c r="B29" s="35"/>
      <c r="C29" s="22" t="str">
        <f t="shared" si="0"/>
        <v>(金)</v>
      </c>
      <c r="D29" s="24">
        <v>0.375</v>
      </c>
      <c r="E29" s="24">
        <v>0.9583333333333334</v>
      </c>
      <c r="F29" s="24"/>
      <c r="G29" s="24"/>
      <c r="H29" s="24">
        <v>0.041666666666666664</v>
      </c>
      <c r="I29" s="27">
        <f t="shared" si="1"/>
        <v>0.5416666666666667</v>
      </c>
      <c r="J29" s="26" t="str">
        <f t="shared" si="2"/>
        <v>深</v>
      </c>
      <c r="K29" s="23">
        <f t="shared" si="3"/>
        <v>0.20833333333333343</v>
      </c>
      <c r="L29" s="43"/>
    </row>
    <row r="30" spans="1:12" ht="13.5" customHeight="1">
      <c r="A30" s="34">
        <f t="shared" si="4"/>
        <v>41146</v>
      </c>
      <c r="B30" s="35"/>
      <c r="C30" s="22" t="str">
        <f t="shared" si="0"/>
        <v>(土)</v>
      </c>
      <c r="D30" s="24"/>
      <c r="E30" s="24"/>
      <c r="F30" s="24"/>
      <c r="G30" s="24"/>
      <c r="H30" s="24"/>
      <c r="I30" s="27">
        <f t="shared" si="1"/>
        <v>0</v>
      </c>
      <c r="J30" s="26">
        <f t="shared" si="2"/>
      </c>
      <c r="K30" s="23" t="str">
        <f t="shared" si="3"/>
        <v>0:00</v>
      </c>
      <c r="L30" s="43"/>
    </row>
    <row r="31" spans="1:12" ht="13.5" customHeight="1">
      <c r="A31" s="34">
        <f t="shared" si="4"/>
        <v>41147</v>
      </c>
      <c r="B31" s="35"/>
      <c r="C31" s="22" t="str">
        <f t="shared" si="0"/>
        <v>(日)</v>
      </c>
      <c r="D31" s="24"/>
      <c r="E31" s="24"/>
      <c r="F31" s="24"/>
      <c r="G31" s="24"/>
      <c r="H31" s="24"/>
      <c r="I31" s="27">
        <f t="shared" si="1"/>
        <v>0</v>
      </c>
      <c r="J31" s="26">
        <f t="shared" si="2"/>
      </c>
      <c r="K31" s="23" t="str">
        <f t="shared" si="3"/>
        <v>0:00</v>
      </c>
      <c r="L31" s="43"/>
    </row>
    <row r="32" spans="1:12" ht="13.5" customHeight="1">
      <c r="A32" s="34">
        <f t="shared" si="4"/>
        <v>41148</v>
      </c>
      <c r="B32" s="35"/>
      <c r="C32" s="22" t="str">
        <f t="shared" si="0"/>
        <v>(月)</v>
      </c>
      <c r="D32" s="24">
        <v>0.375</v>
      </c>
      <c r="E32" s="24">
        <v>0.9583333333333334</v>
      </c>
      <c r="F32" s="24"/>
      <c r="G32" s="24"/>
      <c r="H32" s="24">
        <v>0.041666666666666664</v>
      </c>
      <c r="I32" s="27">
        <f t="shared" si="1"/>
        <v>0.5416666666666667</v>
      </c>
      <c r="J32" s="26" t="str">
        <f t="shared" si="2"/>
        <v>深</v>
      </c>
      <c r="K32" s="23">
        <f t="shared" si="3"/>
        <v>0.20833333333333343</v>
      </c>
      <c r="L32" s="43"/>
    </row>
    <row r="33" spans="1:12" ht="13.5" customHeight="1">
      <c r="A33" s="34">
        <f t="shared" si="4"/>
        <v>41149</v>
      </c>
      <c r="B33" s="35"/>
      <c r="C33" s="22" t="str">
        <f t="shared" si="0"/>
        <v>(火)</v>
      </c>
      <c r="D33" s="24">
        <v>0.375</v>
      </c>
      <c r="E33" s="24">
        <v>0.9583333333333334</v>
      </c>
      <c r="F33" s="24"/>
      <c r="G33" s="24"/>
      <c r="H33" s="24">
        <v>0.041666666666666664</v>
      </c>
      <c r="I33" s="27">
        <f t="shared" si="1"/>
        <v>0.5416666666666667</v>
      </c>
      <c r="J33" s="26" t="str">
        <f t="shared" si="2"/>
        <v>深</v>
      </c>
      <c r="K33" s="23">
        <f t="shared" si="3"/>
        <v>0.20833333333333343</v>
      </c>
      <c r="L33" s="44"/>
    </row>
    <row r="34" spans="1:12" ht="13.5" customHeight="1">
      <c r="A34" s="34">
        <f t="shared" si="4"/>
        <v>41150</v>
      </c>
      <c r="B34" s="35"/>
      <c r="C34" s="22" t="str">
        <f t="shared" si="0"/>
        <v>(水)</v>
      </c>
      <c r="D34" s="24">
        <v>0.375</v>
      </c>
      <c r="E34" s="24">
        <v>0.9583333333333334</v>
      </c>
      <c r="F34" s="24"/>
      <c r="G34" s="24"/>
      <c r="H34" s="24">
        <v>0.041666666666666664</v>
      </c>
      <c r="I34" s="27">
        <f t="shared" si="1"/>
        <v>0.5416666666666667</v>
      </c>
      <c r="J34" s="26" t="str">
        <f t="shared" si="2"/>
        <v>深</v>
      </c>
      <c r="K34" s="23">
        <f t="shared" si="3"/>
        <v>0.20833333333333343</v>
      </c>
      <c r="L34" s="42" t="str">
        <f>IF(SUM(I34:I40)&gt;"40:00"*1,IF(SUM(I34:I40)-"40:00"-SUM(K34:K40)&gt;0,SUM(I34:I40)-"40:00"-SUM(K34:K40),"0:00"),"0:00")</f>
        <v>0:00</v>
      </c>
    </row>
    <row r="35" spans="1:12" ht="13.5" customHeight="1">
      <c r="A35" s="34">
        <f t="shared" si="4"/>
        <v>41151</v>
      </c>
      <c r="B35" s="35"/>
      <c r="C35" s="22" t="str">
        <f t="shared" si="0"/>
        <v>(木)</v>
      </c>
      <c r="D35" s="24">
        <v>0.375</v>
      </c>
      <c r="E35" s="24">
        <v>0.9583333333333334</v>
      </c>
      <c r="F35" s="24"/>
      <c r="G35" s="24"/>
      <c r="H35" s="24">
        <v>0.041666666666666664</v>
      </c>
      <c r="I35" s="20">
        <f t="shared" si="1"/>
        <v>0.5416666666666667</v>
      </c>
      <c r="J35" s="19" t="str">
        <f t="shared" si="2"/>
        <v>深</v>
      </c>
      <c r="K35" s="23">
        <f t="shared" si="3"/>
        <v>0.20833333333333343</v>
      </c>
      <c r="L35" s="43"/>
    </row>
    <row r="36" spans="1:12" ht="13.5" customHeight="1">
      <c r="A36" s="34">
        <f t="shared" si="4"/>
        <v>41152</v>
      </c>
      <c r="B36" s="35"/>
      <c r="C36" s="22" t="str">
        <f t="shared" si="0"/>
        <v>(金)</v>
      </c>
      <c r="D36" s="24">
        <v>0.375</v>
      </c>
      <c r="E36" s="24">
        <v>0.9583333333333334</v>
      </c>
      <c r="F36" s="24"/>
      <c r="G36" s="24"/>
      <c r="H36" s="24">
        <v>0.041666666666666664</v>
      </c>
      <c r="I36" s="20">
        <f t="shared" si="1"/>
        <v>0.5416666666666667</v>
      </c>
      <c r="J36" s="19" t="str">
        <f t="shared" si="2"/>
        <v>深</v>
      </c>
      <c r="K36" s="23">
        <f t="shared" si="3"/>
        <v>0.20833333333333343</v>
      </c>
      <c r="L36" s="43"/>
    </row>
    <row r="37" spans="1:12" ht="13.5" customHeight="1">
      <c r="A37" s="34">
        <f t="shared" si="4"/>
        <v>41153</v>
      </c>
      <c r="B37" s="35"/>
      <c r="C37" s="22" t="str">
        <f t="shared" si="0"/>
        <v>(土)</v>
      </c>
      <c r="D37" s="25"/>
      <c r="E37" s="25"/>
      <c r="F37" s="25"/>
      <c r="G37" s="25"/>
      <c r="H37" s="25"/>
      <c r="I37" s="20">
        <f t="shared" si="1"/>
        <v>0</v>
      </c>
      <c r="J37" s="19">
        <f t="shared" si="2"/>
      </c>
      <c r="K37" s="23" t="str">
        <f t="shared" si="3"/>
        <v>0:00</v>
      </c>
      <c r="L37" s="43"/>
    </row>
    <row r="38" spans="1:12" ht="13.5" customHeight="1">
      <c r="A38" s="34">
        <f t="shared" si="4"/>
        <v>41154</v>
      </c>
      <c r="B38" s="35"/>
      <c r="C38" s="22" t="str">
        <f t="shared" si="0"/>
        <v>(日)</v>
      </c>
      <c r="D38" s="25"/>
      <c r="E38" s="25"/>
      <c r="F38" s="25"/>
      <c r="G38" s="25"/>
      <c r="H38" s="25"/>
      <c r="I38" s="20">
        <f t="shared" si="1"/>
        <v>0</v>
      </c>
      <c r="J38" s="19">
        <f t="shared" si="2"/>
      </c>
      <c r="K38" s="23" t="str">
        <f t="shared" si="3"/>
        <v>0:00</v>
      </c>
      <c r="L38" s="43"/>
    </row>
    <row r="39" spans="1:12" ht="13.5" customHeight="1">
      <c r="A39" s="34">
        <f t="shared" si="4"/>
        <v>41155</v>
      </c>
      <c r="B39" s="35"/>
      <c r="C39" s="22" t="str">
        <f t="shared" si="0"/>
        <v>(月)</v>
      </c>
      <c r="D39" s="24"/>
      <c r="E39" s="24"/>
      <c r="F39" s="24"/>
      <c r="G39" s="24"/>
      <c r="H39" s="24"/>
      <c r="I39" s="20">
        <f t="shared" si="1"/>
        <v>0</v>
      </c>
      <c r="J39" s="19">
        <f t="shared" si="2"/>
      </c>
      <c r="K39" s="23" t="str">
        <f t="shared" si="3"/>
        <v>0:00</v>
      </c>
      <c r="L39" s="43"/>
    </row>
    <row r="40" spans="1:12" ht="13.5" customHeight="1">
      <c r="A40" s="34">
        <f t="shared" si="4"/>
        <v>41156</v>
      </c>
      <c r="B40" s="35"/>
      <c r="C40" s="22" t="str">
        <f t="shared" si="0"/>
        <v>(火)</v>
      </c>
      <c r="D40" s="21"/>
      <c r="E40" s="21"/>
      <c r="F40" s="21"/>
      <c r="G40" s="21"/>
      <c r="H40" s="21"/>
      <c r="I40" s="20">
        <f t="shared" si="1"/>
        <v>0</v>
      </c>
      <c r="J40" s="19">
        <f t="shared" si="2"/>
      </c>
      <c r="K40" s="18" t="str">
        <f t="shared" si="3"/>
        <v>0:00</v>
      </c>
      <c r="L40" s="44"/>
    </row>
    <row r="41" spans="1:12" ht="13.5" customHeight="1">
      <c r="A41" s="14"/>
      <c r="B41" s="14"/>
      <c r="H41" s="17" t="s">
        <v>10</v>
      </c>
      <c r="I41" s="15">
        <f>SUM(I6:I40)</f>
        <v>12.458333333333332</v>
      </c>
      <c r="J41" s="16">
        <f>COUNTIF(J6:J40,"深")</f>
        <v>23</v>
      </c>
      <c r="K41" s="15">
        <f>SUM(K6:K40)</f>
        <v>4.791666666666668</v>
      </c>
      <c r="L41" s="15">
        <f>SUM(L6:L40)</f>
        <v>0</v>
      </c>
    </row>
    <row r="42" spans="1:12" ht="13.5" customHeight="1">
      <c r="A42" s="14"/>
      <c r="B42" s="14"/>
      <c r="H42" s="13"/>
      <c r="I42" s="11"/>
      <c r="J42" s="12"/>
      <c r="K42" s="11"/>
      <c r="L42" s="11"/>
    </row>
    <row r="43" ht="13.5" customHeight="1">
      <c r="A43" s="1" t="s">
        <v>9</v>
      </c>
    </row>
    <row r="44" spans="1:13" ht="13.5" customHeight="1">
      <c r="A44" s="10"/>
      <c r="B44" s="10"/>
      <c r="C44" s="9" t="s">
        <v>8</v>
      </c>
      <c r="D44" s="8">
        <f>I41</f>
        <v>12.458333333333332</v>
      </c>
      <c r="E44" s="5" t="s">
        <v>6</v>
      </c>
      <c r="F44" s="7" t="s">
        <v>7</v>
      </c>
      <c r="G44" s="8">
        <f>K41+L41</f>
        <v>4.791666666666668</v>
      </c>
      <c r="H44" s="5" t="s">
        <v>6</v>
      </c>
      <c r="I44" s="7" t="s">
        <v>5</v>
      </c>
      <c r="J44" s="6">
        <f>J41</f>
        <v>23</v>
      </c>
      <c r="K44" s="5" t="s">
        <v>4</v>
      </c>
      <c r="L44" s="4"/>
      <c r="M44" s="3"/>
    </row>
    <row r="45" spans="1:13" ht="13.5" customHeight="1">
      <c r="A45" s="38" t="str">
        <f>IF(G44&gt;0,"✔","")</f>
        <v>✔</v>
      </c>
      <c r="B45" s="33" t="s">
        <v>3</v>
      </c>
      <c r="C45" s="33"/>
      <c r="D45" s="33"/>
      <c r="E45" s="33"/>
      <c r="F45" s="33"/>
      <c r="G45" s="33"/>
      <c r="H45" s="33"/>
      <c r="I45" s="33"/>
      <c r="J45" s="33"/>
      <c r="K45" s="33"/>
      <c r="L45" s="33"/>
      <c r="M45" s="33"/>
    </row>
    <row r="46" spans="1:13" ht="13.5" customHeight="1">
      <c r="A46" s="38"/>
      <c r="B46" s="33"/>
      <c r="C46" s="33"/>
      <c r="D46" s="33"/>
      <c r="E46" s="33"/>
      <c r="F46" s="33"/>
      <c r="G46" s="33"/>
      <c r="H46" s="33"/>
      <c r="I46" s="33"/>
      <c r="J46" s="33"/>
      <c r="K46" s="33"/>
      <c r="L46" s="33"/>
      <c r="M46" s="33"/>
    </row>
    <row r="47" spans="1:13" ht="13.5" customHeight="1">
      <c r="A47" s="38" t="str">
        <f>IF(G44&gt;"45:00"*1,"✔","")</f>
        <v>✔</v>
      </c>
      <c r="B47" s="33" t="s">
        <v>27</v>
      </c>
      <c r="C47" s="33"/>
      <c r="D47" s="33"/>
      <c r="E47" s="33"/>
      <c r="F47" s="33"/>
      <c r="G47" s="33"/>
      <c r="H47" s="33"/>
      <c r="I47" s="33"/>
      <c r="J47" s="33"/>
      <c r="K47" s="33"/>
      <c r="L47" s="33"/>
      <c r="M47" s="33"/>
    </row>
    <row r="48" spans="1:13" ht="13.5" customHeight="1">
      <c r="A48" s="38"/>
      <c r="B48" s="33"/>
      <c r="C48" s="33"/>
      <c r="D48" s="33"/>
      <c r="E48" s="33"/>
      <c r="F48" s="33"/>
      <c r="G48" s="33"/>
      <c r="H48" s="33"/>
      <c r="I48" s="33"/>
      <c r="J48" s="33"/>
      <c r="K48" s="33"/>
      <c r="L48" s="33"/>
      <c r="M48" s="33"/>
    </row>
    <row r="49" spans="1:13" ht="13.5" customHeight="1">
      <c r="A49" s="38"/>
      <c r="B49" s="33"/>
      <c r="C49" s="33"/>
      <c r="D49" s="33"/>
      <c r="E49" s="33"/>
      <c r="F49" s="33"/>
      <c r="G49" s="33"/>
      <c r="H49" s="33"/>
      <c r="I49" s="33"/>
      <c r="J49" s="33"/>
      <c r="K49" s="33"/>
      <c r="L49" s="33"/>
      <c r="M49" s="33"/>
    </row>
    <row r="50" spans="1:13" ht="13.5" customHeight="1">
      <c r="A50" s="38"/>
      <c r="B50" s="33"/>
      <c r="C50" s="33"/>
      <c r="D50" s="33"/>
      <c r="E50" s="33"/>
      <c r="F50" s="33"/>
      <c r="G50" s="33"/>
      <c r="H50" s="33"/>
      <c r="I50" s="33"/>
      <c r="J50" s="33"/>
      <c r="K50" s="33"/>
      <c r="L50" s="33"/>
      <c r="M50" s="33"/>
    </row>
    <row r="51" spans="1:13" ht="13.5" customHeight="1">
      <c r="A51" s="38"/>
      <c r="B51" s="33"/>
      <c r="C51" s="33"/>
      <c r="D51" s="33"/>
      <c r="E51" s="33"/>
      <c r="F51" s="33"/>
      <c r="G51" s="33"/>
      <c r="H51" s="33"/>
      <c r="I51" s="33"/>
      <c r="J51" s="33"/>
      <c r="K51" s="33"/>
      <c r="L51" s="33"/>
      <c r="M51" s="33"/>
    </row>
    <row r="52" spans="1:13" ht="13.5" customHeight="1">
      <c r="A52" s="38" t="str">
        <f>IF(G44&gt;"80:00"*1,"✔","")</f>
        <v>✔</v>
      </c>
      <c r="B52" s="33" t="s">
        <v>2</v>
      </c>
      <c r="C52" s="33"/>
      <c r="D52" s="33"/>
      <c r="E52" s="33"/>
      <c r="F52" s="33"/>
      <c r="G52" s="33"/>
      <c r="H52" s="33"/>
      <c r="I52" s="33"/>
      <c r="J52" s="33"/>
      <c r="K52" s="33"/>
      <c r="L52" s="33"/>
      <c r="M52" s="33"/>
    </row>
    <row r="53" spans="1:13" ht="13.5" customHeight="1">
      <c r="A53" s="38"/>
      <c r="B53" s="33"/>
      <c r="C53" s="33"/>
      <c r="D53" s="33"/>
      <c r="E53" s="33"/>
      <c r="F53" s="33"/>
      <c r="G53" s="33"/>
      <c r="H53" s="33"/>
      <c r="I53" s="33"/>
      <c r="J53" s="33"/>
      <c r="K53" s="33"/>
      <c r="L53" s="33"/>
      <c r="M53" s="33"/>
    </row>
    <row r="54" spans="1:13" ht="13.5" customHeight="1">
      <c r="A54" s="38"/>
      <c r="B54" s="33"/>
      <c r="C54" s="33"/>
      <c r="D54" s="33"/>
      <c r="E54" s="33"/>
      <c r="F54" s="33"/>
      <c r="G54" s="33"/>
      <c r="H54" s="33"/>
      <c r="I54" s="33"/>
      <c r="J54" s="33"/>
      <c r="K54" s="33"/>
      <c r="L54" s="33"/>
      <c r="M54" s="33"/>
    </row>
    <row r="55" spans="1:13" ht="13.5" customHeight="1">
      <c r="A55" s="38" t="str">
        <f>IF(G44&gt;"100:00"*1,"✔","")</f>
        <v>✔</v>
      </c>
      <c r="B55" s="33" t="s">
        <v>1</v>
      </c>
      <c r="C55" s="33"/>
      <c r="D55" s="33"/>
      <c r="E55" s="33"/>
      <c r="F55" s="33"/>
      <c r="G55" s="33"/>
      <c r="H55" s="33"/>
      <c r="I55" s="33"/>
      <c r="J55" s="33"/>
      <c r="K55" s="33"/>
      <c r="L55" s="33"/>
      <c r="M55" s="33"/>
    </row>
    <row r="56" spans="1:13" ht="13.5" customHeight="1">
      <c r="A56" s="38"/>
      <c r="B56" s="33"/>
      <c r="C56" s="33"/>
      <c r="D56" s="33"/>
      <c r="E56" s="33"/>
      <c r="F56" s="33"/>
      <c r="G56" s="33"/>
      <c r="H56" s="33"/>
      <c r="I56" s="33"/>
      <c r="J56" s="33"/>
      <c r="K56" s="33"/>
      <c r="L56" s="33"/>
      <c r="M56" s="33"/>
    </row>
    <row r="57" spans="1:13" ht="13.5" customHeight="1">
      <c r="A57" s="38"/>
      <c r="B57" s="33"/>
      <c r="C57" s="33"/>
      <c r="D57" s="33"/>
      <c r="E57" s="33"/>
      <c r="F57" s="33"/>
      <c r="G57" s="33"/>
      <c r="H57" s="33"/>
      <c r="I57" s="33"/>
      <c r="J57" s="33"/>
      <c r="K57" s="33"/>
      <c r="L57" s="33"/>
      <c r="M57" s="33"/>
    </row>
    <row r="58" spans="1:13" ht="13.5" customHeight="1">
      <c r="A58" s="38" t="str">
        <f>IF(J44&gt;=4,"✔","")</f>
        <v>✔</v>
      </c>
      <c r="B58" s="33" t="s">
        <v>0</v>
      </c>
      <c r="C58" s="33"/>
      <c r="D58" s="33"/>
      <c r="E58" s="33"/>
      <c r="F58" s="33"/>
      <c r="G58" s="33"/>
      <c r="H58" s="33"/>
      <c r="I58" s="33"/>
      <c r="J58" s="33"/>
      <c r="K58" s="33"/>
      <c r="L58" s="33"/>
      <c r="M58" s="33"/>
    </row>
    <row r="59" spans="1:13" ht="13.5" customHeight="1">
      <c r="A59" s="38"/>
      <c r="B59" s="33"/>
      <c r="C59" s="33"/>
      <c r="D59" s="33"/>
      <c r="E59" s="33"/>
      <c r="F59" s="33"/>
      <c r="G59" s="33"/>
      <c r="H59" s="33"/>
      <c r="I59" s="33"/>
      <c r="J59" s="33"/>
      <c r="K59" s="33"/>
      <c r="L59" s="33"/>
      <c r="M59" s="33"/>
    </row>
    <row r="60" spans="1:13" ht="13.5" customHeight="1">
      <c r="A60" s="38"/>
      <c r="B60" s="33"/>
      <c r="C60" s="33"/>
      <c r="D60" s="33"/>
      <c r="E60" s="33"/>
      <c r="F60" s="33"/>
      <c r="G60" s="33"/>
      <c r="H60" s="33"/>
      <c r="I60" s="33"/>
      <c r="J60" s="33"/>
      <c r="K60" s="33"/>
      <c r="L60" s="33"/>
      <c r="M60" s="33"/>
    </row>
    <row r="61" spans="1:13" ht="13.5" customHeight="1">
      <c r="A61" s="38"/>
      <c r="B61" s="33"/>
      <c r="C61" s="33"/>
      <c r="D61" s="33"/>
      <c r="E61" s="33"/>
      <c r="F61" s="33"/>
      <c r="G61" s="33"/>
      <c r="H61" s="33"/>
      <c r="I61" s="33"/>
      <c r="J61" s="33"/>
      <c r="K61" s="33"/>
      <c r="L61" s="33"/>
      <c r="M61" s="33"/>
    </row>
    <row r="62" spans="1:13" ht="13.5" customHeight="1">
      <c r="A62" s="38"/>
      <c r="B62" s="33"/>
      <c r="C62" s="33"/>
      <c r="D62" s="33"/>
      <c r="E62" s="33"/>
      <c r="F62" s="33"/>
      <c r="G62" s="33"/>
      <c r="H62" s="33"/>
      <c r="I62" s="33"/>
      <c r="J62" s="33"/>
      <c r="K62" s="33"/>
      <c r="L62" s="33"/>
      <c r="M62" s="33"/>
    </row>
  </sheetData>
  <sheetProtection sheet="1"/>
  <mergeCells count="54">
    <mergeCell ref="A3:B3"/>
    <mergeCell ref="C3:D3"/>
    <mergeCell ref="A5:B5"/>
    <mergeCell ref="A6:B6"/>
    <mergeCell ref="L6:L12"/>
    <mergeCell ref="A7:B7"/>
    <mergeCell ref="A8:B8"/>
    <mergeCell ref="A9:B9"/>
    <mergeCell ref="A10:B10"/>
    <mergeCell ref="A11:B11"/>
    <mergeCell ref="A12:B12"/>
    <mergeCell ref="A13:B13"/>
    <mergeCell ref="L13:L19"/>
    <mergeCell ref="A14:B14"/>
    <mergeCell ref="A15:B15"/>
    <mergeCell ref="A16:B16"/>
    <mergeCell ref="A17:B17"/>
    <mergeCell ref="A18:B18"/>
    <mergeCell ref="A19:B19"/>
    <mergeCell ref="A20:B20"/>
    <mergeCell ref="L20:L26"/>
    <mergeCell ref="A21:B21"/>
    <mergeCell ref="A22:B22"/>
    <mergeCell ref="A23:B23"/>
    <mergeCell ref="A24:B24"/>
    <mergeCell ref="A25:B25"/>
    <mergeCell ref="A26:B26"/>
    <mergeCell ref="A27:B27"/>
    <mergeCell ref="L27:L33"/>
    <mergeCell ref="A28:B28"/>
    <mergeCell ref="A29:B29"/>
    <mergeCell ref="A30:B30"/>
    <mergeCell ref="A31:B31"/>
    <mergeCell ref="A32:B32"/>
    <mergeCell ref="A33:B33"/>
    <mergeCell ref="B52:M54"/>
    <mergeCell ref="A34:B34"/>
    <mergeCell ref="L34:L40"/>
    <mergeCell ref="A35:B35"/>
    <mergeCell ref="A36:B36"/>
    <mergeCell ref="A37:B37"/>
    <mergeCell ref="A38:B38"/>
    <mergeCell ref="A39:B39"/>
    <mergeCell ref="A40:B40"/>
    <mergeCell ref="H2:M3"/>
    <mergeCell ref="A55:A57"/>
    <mergeCell ref="B55:M57"/>
    <mergeCell ref="A58:A62"/>
    <mergeCell ref="B58:M62"/>
    <mergeCell ref="A45:A46"/>
    <mergeCell ref="B45:M46"/>
    <mergeCell ref="A47:A51"/>
    <mergeCell ref="B47:M51"/>
    <mergeCell ref="A52:A54"/>
  </mergeCells>
  <printOptions/>
  <pageMargins left="0.5118110236220472" right="0.5118110236220472" top="0.31496062992125984" bottom="0.31496062992125984"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M62"/>
  <sheetViews>
    <sheetView zoomScalePageLayoutView="0" workbookViewId="0" topLeftCell="A1">
      <selection activeCell="M36" sqref="M36"/>
    </sheetView>
  </sheetViews>
  <sheetFormatPr defaultColWidth="9.140625" defaultRowHeight="13.5" customHeight="1"/>
  <cols>
    <col min="1" max="1" width="5.28125" style="1" customWidth="1"/>
    <col min="2" max="2" width="5.57421875" style="1" customWidth="1"/>
    <col min="3" max="3" width="4.7109375" style="2" customWidth="1"/>
    <col min="4" max="9" width="6.57421875" style="1" customWidth="1"/>
    <col min="10" max="10" width="3.28125" style="2" bestFit="1" customWidth="1"/>
    <col min="11" max="12" width="6.57421875" style="1" customWidth="1"/>
    <col min="13" max="13" width="14.421875" style="1" customWidth="1"/>
    <col min="14" max="16384" width="9.00390625" style="1" customWidth="1"/>
  </cols>
  <sheetData>
    <row r="1" spans="1:13" ht="13.5" customHeight="1">
      <c r="A1" s="1" t="s">
        <v>25</v>
      </c>
      <c r="M1" s="17" t="s">
        <v>24</v>
      </c>
    </row>
    <row r="2" spans="8:13" ht="13.5" customHeight="1">
      <c r="H2" s="45" t="s">
        <v>26</v>
      </c>
      <c r="I2" s="45"/>
      <c r="J2" s="45"/>
      <c r="K2" s="45"/>
      <c r="L2" s="45"/>
      <c r="M2" s="45"/>
    </row>
    <row r="3" spans="1:13" ht="13.5" customHeight="1">
      <c r="A3" s="39" t="s">
        <v>23</v>
      </c>
      <c r="B3" s="40"/>
      <c r="C3" s="41">
        <v>41609</v>
      </c>
      <c r="D3" s="41"/>
      <c r="E3" s="1" t="s">
        <v>22</v>
      </c>
      <c r="H3" s="45"/>
      <c r="I3" s="45"/>
      <c r="J3" s="45"/>
      <c r="K3" s="45"/>
      <c r="L3" s="45"/>
      <c r="M3" s="45"/>
    </row>
    <row r="5" spans="1:12" ht="13.5" customHeight="1">
      <c r="A5" s="36" t="s">
        <v>21</v>
      </c>
      <c r="B5" s="37"/>
      <c r="C5" s="31" t="s">
        <v>20</v>
      </c>
      <c r="D5" s="22" t="s">
        <v>19</v>
      </c>
      <c r="E5" s="22" t="s">
        <v>18</v>
      </c>
      <c r="F5" s="22" t="s">
        <v>17</v>
      </c>
      <c r="G5" s="22" t="s">
        <v>16</v>
      </c>
      <c r="H5" s="22" t="s">
        <v>15</v>
      </c>
      <c r="I5" s="22" t="s">
        <v>14</v>
      </c>
      <c r="J5" s="22" t="s">
        <v>13</v>
      </c>
      <c r="K5" s="29" t="s">
        <v>12</v>
      </c>
      <c r="L5" s="29" t="s">
        <v>11</v>
      </c>
    </row>
    <row r="6" spans="1:12" ht="13.5" customHeight="1">
      <c r="A6" s="34">
        <f>C3</f>
        <v>41609</v>
      </c>
      <c r="B6" s="35"/>
      <c r="C6" s="22" t="str">
        <f aca="true" t="shared" si="0" ref="C6:C40">TEXT(A6,"(aaa)")</f>
        <v>(日)</v>
      </c>
      <c r="D6" s="24"/>
      <c r="E6" s="24"/>
      <c r="F6" s="24"/>
      <c r="G6" s="24"/>
      <c r="H6" s="24"/>
      <c r="I6" s="27">
        <f>E6-D6+G6-F6-H6</f>
        <v>0</v>
      </c>
      <c r="J6" s="32">
        <f aca="true" t="shared" si="1" ref="J6:J40">IF(OR(AND("0:00"*1&lt;D6,D6&lt;"5:00"*1),E6&gt;"22:00"*1,AND("0:00"*1&lt;F6,F6&lt;"5:00"*1),G6&gt;"22:00"*1),"深","")</f>
      </c>
      <c r="K6" s="23" t="str">
        <f aca="true" t="shared" si="2" ref="K6:K40">IF((I6-"8:00")&gt;0,I6-"8:00","0:00")</f>
        <v>0:00</v>
      </c>
      <c r="L6" s="42" t="str">
        <f>IF(SUM(I6:I12)&gt;"40:00"*1,IF(SUM(I6:I12)-"40:00"-SUM(K6:K12)&gt;0,SUM(I6:I12)-"40:00"-SUM(K6:K12),"0:00"),"0:00")</f>
        <v>0:00</v>
      </c>
    </row>
    <row r="7" spans="1:13" ht="13.5" customHeight="1">
      <c r="A7" s="34">
        <f aca="true" t="shared" si="3" ref="A7:A40">A6+1</f>
        <v>41610</v>
      </c>
      <c r="B7" s="35"/>
      <c r="C7" s="22" t="str">
        <f t="shared" si="0"/>
        <v>(月)</v>
      </c>
      <c r="D7" s="24">
        <v>0.2916666666666667</v>
      </c>
      <c r="E7" s="24">
        <v>0.6666666666666666</v>
      </c>
      <c r="F7" s="24"/>
      <c r="G7" s="24"/>
      <c r="H7" s="24">
        <v>0.041666666666666664</v>
      </c>
      <c r="I7" s="27">
        <f aca="true" t="shared" si="4" ref="I7:I40">E7-D7+G7-F7-H7</f>
        <v>0.33333333333333326</v>
      </c>
      <c r="J7" s="32">
        <f t="shared" si="1"/>
      </c>
      <c r="K7" s="23" t="str">
        <f t="shared" si="2"/>
        <v>0:00</v>
      </c>
      <c r="L7" s="43"/>
      <c r="M7" s="28"/>
    </row>
    <row r="8" spans="1:12" ht="13.5" customHeight="1">
      <c r="A8" s="34">
        <f t="shared" si="3"/>
        <v>41611</v>
      </c>
      <c r="B8" s="35"/>
      <c r="C8" s="22" t="str">
        <f t="shared" si="0"/>
        <v>(火)</v>
      </c>
      <c r="D8" s="24">
        <v>0.2916666666666667</v>
      </c>
      <c r="E8" s="24">
        <v>0.6666666666666666</v>
      </c>
      <c r="F8" s="24"/>
      <c r="G8" s="24"/>
      <c r="H8" s="24">
        <v>0.041666666666666664</v>
      </c>
      <c r="I8" s="27">
        <f t="shared" si="4"/>
        <v>0.33333333333333326</v>
      </c>
      <c r="J8" s="32">
        <f t="shared" si="1"/>
      </c>
      <c r="K8" s="23" t="str">
        <f t="shared" si="2"/>
        <v>0:00</v>
      </c>
      <c r="L8" s="43"/>
    </row>
    <row r="9" spans="1:12" ht="13.5" customHeight="1">
      <c r="A9" s="34">
        <f t="shared" si="3"/>
        <v>41612</v>
      </c>
      <c r="B9" s="35"/>
      <c r="C9" s="22" t="str">
        <f t="shared" si="0"/>
        <v>(水)</v>
      </c>
      <c r="D9" s="24">
        <v>0.2916666666666667</v>
      </c>
      <c r="E9" s="24">
        <v>0.6666666666666666</v>
      </c>
      <c r="F9" s="24"/>
      <c r="G9" s="24"/>
      <c r="H9" s="24">
        <v>0.041666666666666664</v>
      </c>
      <c r="I9" s="27">
        <f t="shared" si="4"/>
        <v>0.33333333333333326</v>
      </c>
      <c r="J9" s="32">
        <f t="shared" si="1"/>
      </c>
      <c r="K9" s="23" t="str">
        <f t="shared" si="2"/>
        <v>0:00</v>
      </c>
      <c r="L9" s="43"/>
    </row>
    <row r="10" spans="1:12" ht="13.5" customHeight="1">
      <c r="A10" s="34">
        <f t="shared" si="3"/>
        <v>41613</v>
      </c>
      <c r="B10" s="35"/>
      <c r="C10" s="22" t="str">
        <f t="shared" si="0"/>
        <v>(木)</v>
      </c>
      <c r="D10" s="24"/>
      <c r="E10" s="24"/>
      <c r="F10" s="24"/>
      <c r="G10" s="24"/>
      <c r="H10" s="24"/>
      <c r="I10" s="27">
        <f t="shared" si="4"/>
        <v>0</v>
      </c>
      <c r="J10" s="32">
        <f t="shared" si="1"/>
      </c>
      <c r="K10" s="23" t="str">
        <f t="shared" si="2"/>
        <v>0:00</v>
      </c>
      <c r="L10" s="43"/>
    </row>
    <row r="11" spans="1:12" ht="13.5" customHeight="1">
      <c r="A11" s="34">
        <f t="shared" si="3"/>
        <v>41614</v>
      </c>
      <c r="B11" s="35"/>
      <c r="C11" s="22" t="str">
        <f t="shared" si="0"/>
        <v>(金)</v>
      </c>
      <c r="D11" s="24">
        <v>0.5833333333333334</v>
      </c>
      <c r="E11" s="24">
        <v>0.9583333333333334</v>
      </c>
      <c r="F11" s="24"/>
      <c r="G11" s="24"/>
      <c r="H11" s="24">
        <v>0.041666666666666664</v>
      </c>
      <c r="I11" s="27">
        <f t="shared" si="4"/>
        <v>0.3333333333333333</v>
      </c>
      <c r="J11" s="32" t="str">
        <f t="shared" si="1"/>
        <v>深</v>
      </c>
      <c r="K11" s="23" t="str">
        <f t="shared" si="2"/>
        <v>0:00</v>
      </c>
      <c r="L11" s="43"/>
    </row>
    <row r="12" spans="1:12" ht="13.5" customHeight="1">
      <c r="A12" s="34">
        <f t="shared" si="3"/>
        <v>41615</v>
      </c>
      <c r="B12" s="35"/>
      <c r="C12" s="22" t="str">
        <f t="shared" si="0"/>
        <v>(土)</v>
      </c>
      <c r="D12" s="24">
        <v>0.5833333333333334</v>
      </c>
      <c r="E12" s="24">
        <v>0.9583333333333334</v>
      </c>
      <c r="F12" s="24"/>
      <c r="G12" s="24"/>
      <c r="H12" s="24">
        <v>0.041666666666666664</v>
      </c>
      <c r="I12" s="27">
        <f t="shared" si="4"/>
        <v>0.3333333333333333</v>
      </c>
      <c r="J12" s="32" t="str">
        <f t="shared" si="1"/>
        <v>深</v>
      </c>
      <c r="K12" s="23" t="str">
        <f t="shared" si="2"/>
        <v>0:00</v>
      </c>
      <c r="L12" s="44"/>
    </row>
    <row r="13" spans="1:12" ht="13.5" customHeight="1">
      <c r="A13" s="34">
        <f t="shared" si="3"/>
        <v>41616</v>
      </c>
      <c r="B13" s="35"/>
      <c r="C13" s="22" t="str">
        <f t="shared" si="0"/>
        <v>(日)</v>
      </c>
      <c r="D13" s="24">
        <v>0.5833333333333334</v>
      </c>
      <c r="E13" s="24">
        <v>0.9583333333333334</v>
      </c>
      <c r="F13" s="24"/>
      <c r="G13" s="24"/>
      <c r="H13" s="24">
        <v>0.041666666666666664</v>
      </c>
      <c r="I13" s="27">
        <f t="shared" si="4"/>
        <v>0.3333333333333333</v>
      </c>
      <c r="J13" s="32" t="str">
        <f t="shared" si="1"/>
        <v>深</v>
      </c>
      <c r="K13" s="23" t="str">
        <f t="shared" si="2"/>
        <v>0:00</v>
      </c>
      <c r="L13" s="42" t="str">
        <f>IF(SUM(I13:I19)&gt;"40:00"*1,IF(SUM(I13:I19)-"40:00"-SUM(K13:K19)&gt;0,SUM(I13:I19)-"40:00"-SUM(K13:K19),"0:00"),"0:00")</f>
        <v>0:00</v>
      </c>
    </row>
    <row r="14" spans="1:12" ht="13.5" customHeight="1">
      <c r="A14" s="34">
        <f t="shared" si="3"/>
        <v>41617</v>
      </c>
      <c r="B14" s="35"/>
      <c r="C14" s="22" t="str">
        <f t="shared" si="0"/>
        <v>(月)</v>
      </c>
      <c r="D14" s="24"/>
      <c r="E14" s="24"/>
      <c r="F14" s="24"/>
      <c r="G14" s="24"/>
      <c r="H14" s="24"/>
      <c r="I14" s="27">
        <f t="shared" si="4"/>
        <v>0</v>
      </c>
      <c r="J14" s="32">
        <f t="shared" si="1"/>
      </c>
      <c r="K14" s="23" t="str">
        <f t="shared" si="2"/>
        <v>0:00</v>
      </c>
      <c r="L14" s="43"/>
    </row>
    <row r="15" spans="1:12" ht="13.5" customHeight="1">
      <c r="A15" s="34">
        <f t="shared" si="3"/>
        <v>41618</v>
      </c>
      <c r="B15" s="35"/>
      <c r="C15" s="22" t="str">
        <f t="shared" si="0"/>
        <v>(火)</v>
      </c>
      <c r="D15" s="24"/>
      <c r="E15" s="24"/>
      <c r="F15" s="24">
        <v>0.9583333333333334</v>
      </c>
      <c r="G15" s="24">
        <v>1</v>
      </c>
      <c r="H15" s="24"/>
      <c r="I15" s="27">
        <f t="shared" si="4"/>
        <v>0.04166666666666663</v>
      </c>
      <c r="J15" s="32" t="str">
        <f t="shared" si="1"/>
        <v>深</v>
      </c>
      <c r="K15" s="23" t="str">
        <f t="shared" si="2"/>
        <v>0:00</v>
      </c>
      <c r="L15" s="43"/>
    </row>
    <row r="16" spans="1:12" ht="13.5" customHeight="1">
      <c r="A16" s="34">
        <f t="shared" si="3"/>
        <v>41619</v>
      </c>
      <c r="B16" s="35"/>
      <c r="C16" s="22" t="str">
        <f t="shared" si="0"/>
        <v>(水)</v>
      </c>
      <c r="D16" s="24">
        <v>0</v>
      </c>
      <c r="E16" s="24">
        <v>0.3333333333333333</v>
      </c>
      <c r="F16" s="24">
        <v>0.9583333333333334</v>
      </c>
      <c r="G16" s="24">
        <v>1</v>
      </c>
      <c r="H16" s="24">
        <v>0.041666666666666664</v>
      </c>
      <c r="I16" s="27">
        <f t="shared" si="4"/>
        <v>0.3333333333333332</v>
      </c>
      <c r="J16" s="32" t="str">
        <f t="shared" si="1"/>
        <v>深</v>
      </c>
      <c r="K16" s="23" t="str">
        <f t="shared" si="2"/>
        <v>0:00</v>
      </c>
      <c r="L16" s="43"/>
    </row>
    <row r="17" spans="1:12" ht="13.5" customHeight="1">
      <c r="A17" s="34">
        <f t="shared" si="3"/>
        <v>41620</v>
      </c>
      <c r="B17" s="35"/>
      <c r="C17" s="22" t="str">
        <f t="shared" si="0"/>
        <v>(木)</v>
      </c>
      <c r="D17" s="24">
        <v>0</v>
      </c>
      <c r="E17" s="24">
        <v>0.3333333333333333</v>
      </c>
      <c r="F17" s="24">
        <v>0.9583333333333334</v>
      </c>
      <c r="G17" s="24">
        <v>1</v>
      </c>
      <c r="H17" s="24">
        <v>0.041666666666666664</v>
      </c>
      <c r="I17" s="27">
        <f t="shared" si="4"/>
        <v>0.3333333333333332</v>
      </c>
      <c r="J17" s="32" t="str">
        <f t="shared" si="1"/>
        <v>深</v>
      </c>
      <c r="K17" s="23" t="str">
        <f t="shared" si="2"/>
        <v>0:00</v>
      </c>
      <c r="L17" s="43"/>
    </row>
    <row r="18" spans="1:12" ht="13.5" customHeight="1">
      <c r="A18" s="34">
        <f t="shared" si="3"/>
        <v>41621</v>
      </c>
      <c r="B18" s="35"/>
      <c r="C18" s="22" t="str">
        <f t="shared" si="0"/>
        <v>(金)</v>
      </c>
      <c r="D18" s="24">
        <v>0</v>
      </c>
      <c r="E18" s="24">
        <v>0.3333333333333333</v>
      </c>
      <c r="F18" s="24"/>
      <c r="G18" s="24"/>
      <c r="H18" s="24">
        <v>0.041666666666666664</v>
      </c>
      <c r="I18" s="27">
        <f t="shared" si="4"/>
        <v>0.29166666666666663</v>
      </c>
      <c r="J18" s="32">
        <f t="shared" si="1"/>
      </c>
      <c r="K18" s="23" t="str">
        <f t="shared" si="2"/>
        <v>0:00</v>
      </c>
      <c r="L18" s="43"/>
    </row>
    <row r="19" spans="1:12" ht="13.5" customHeight="1">
      <c r="A19" s="34">
        <f t="shared" si="3"/>
        <v>41622</v>
      </c>
      <c r="B19" s="35"/>
      <c r="C19" s="22" t="str">
        <f t="shared" si="0"/>
        <v>(土)</v>
      </c>
      <c r="D19" s="24"/>
      <c r="E19" s="24"/>
      <c r="F19" s="24"/>
      <c r="G19" s="24"/>
      <c r="H19" s="24"/>
      <c r="I19" s="27">
        <f t="shared" si="4"/>
        <v>0</v>
      </c>
      <c r="J19" s="32">
        <f t="shared" si="1"/>
      </c>
      <c r="K19" s="23" t="str">
        <f t="shared" si="2"/>
        <v>0:00</v>
      </c>
      <c r="L19" s="44"/>
    </row>
    <row r="20" spans="1:12" ht="13.5" customHeight="1">
      <c r="A20" s="34">
        <f t="shared" si="3"/>
        <v>41623</v>
      </c>
      <c r="B20" s="35"/>
      <c r="C20" s="22" t="str">
        <f t="shared" si="0"/>
        <v>(日)</v>
      </c>
      <c r="D20" s="24">
        <v>0.2916666666666667</v>
      </c>
      <c r="E20" s="24">
        <v>0.6666666666666666</v>
      </c>
      <c r="F20" s="24"/>
      <c r="G20" s="24"/>
      <c r="H20" s="24">
        <v>0.041666666666666664</v>
      </c>
      <c r="I20" s="27">
        <f t="shared" si="4"/>
        <v>0.33333333333333326</v>
      </c>
      <c r="J20" s="32">
        <f t="shared" si="1"/>
      </c>
      <c r="K20" s="23" t="str">
        <f t="shared" si="2"/>
        <v>0:00</v>
      </c>
      <c r="L20" s="42">
        <f>IF(SUM(I20:I26)&gt;"40:00"*1,IF(SUM(I20:I26)-"40:00"-SUM(K20:K26)&gt;0,SUM(I20:I26)-"40:00"-SUM(K20:K26),"0:00"),"0:00")</f>
        <v>0.3333333333333328</v>
      </c>
    </row>
    <row r="21" spans="1:12" ht="13.5" customHeight="1">
      <c r="A21" s="34">
        <f t="shared" si="3"/>
        <v>41624</v>
      </c>
      <c r="B21" s="35"/>
      <c r="C21" s="22" t="str">
        <f t="shared" si="0"/>
        <v>(月)</v>
      </c>
      <c r="D21" s="24">
        <v>0.2916666666666667</v>
      </c>
      <c r="E21" s="24">
        <v>0.6666666666666666</v>
      </c>
      <c r="F21" s="24"/>
      <c r="G21" s="24"/>
      <c r="H21" s="24">
        <v>0.041666666666666664</v>
      </c>
      <c r="I21" s="27">
        <f t="shared" si="4"/>
        <v>0.33333333333333326</v>
      </c>
      <c r="J21" s="32">
        <f t="shared" si="1"/>
      </c>
      <c r="K21" s="23" t="str">
        <f t="shared" si="2"/>
        <v>0:00</v>
      </c>
      <c r="L21" s="43"/>
    </row>
    <row r="22" spans="1:12" ht="13.5" customHeight="1">
      <c r="A22" s="34">
        <f t="shared" si="3"/>
        <v>41625</v>
      </c>
      <c r="B22" s="35"/>
      <c r="C22" s="22" t="str">
        <f t="shared" si="0"/>
        <v>(火)</v>
      </c>
      <c r="D22" s="24">
        <v>0.2916666666666667</v>
      </c>
      <c r="E22" s="24">
        <v>0.6666666666666666</v>
      </c>
      <c r="F22" s="24"/>
      <c r="G22" s="24"/>
      <c r="H22" s="24">
        <v>0.041666666666666664</v>
      </c>
      <c r="I22" s="27">
        <f t="shared" si="4"/>
        <v>0.33333333333333326</v>
      </c>
      <c r="J22" s="32">
        <f t="shared" si="1"/>
      </c>
      <c r="K22" s="23" t="str">
        <f t="shared" si="2"/>
        <v>0:00</v>
      </c>
      <c r="L22" s="43"/>
    </row>
    <row r="23" spans="1:12" ht="13.5" customHeight="1">
      <c r="A23" s="34">
        <f t="shared" si="3"/>
        <v>41626</v>
      </c>
      <c r="B23" s="35"/>
      <c r="C23" s="22" t="str">
        <f t="shared" si="0"/>
        <v>(水)</v>
      </c>
      <c r="D23" s="24"/>
      <c r="E23" s="24"/>
      <c r="F23" s="24"/>
      <c r="G23" s="24"/>
      <c r="H23" s="24"/>
      <c r="I23" s="27">
        <f t="shared" si="4"/>
        <v>0</v>
      </c>
      <c r="J23" s="32">
        <f t="shared" si="1"/>
      </c>
      <c r="K23" s="23" t="str">
        <f t="shared" si="2"/>
        <v>0:00</v>
      </c>
      <c r="L23" s="43"/>
    </row>
    <row r="24" spans="1:12" ht="13.5" customHeight="1">
      <c r="A24" s="34">
        <f t="shared" si="3"/>
        <v>41627</v>
      </c>
      <c r="B24" s="35"/>
      <c r="C24" s="22" t="str">
        <f t="shared" si="0"/>
        <v>(木)</v>
      </c>
      <c r="D24" s="24">
        <v>0.5833333333333334</v>
      </c>
      <c r="E24" s="24">
        <v>0.9583333333333334</v>
      </c>
      <c r="F24" s="24"/>
      <c r="G24" s="24"/>
      <c r="H24" s="24">
        <v>0.041666666666666664</v>
      </c>
      <c r="I24" s="27">
        <f t="shared" si="4"/>
        <v>0.3333333333333333</v>
      </c>
      <c r="J24" s="32" t="str">
        <f t="shared" si="1"/>
        <v>深</v>
      </c>
      <c r="K24" s="23" t="str">
        <f t="shared" si="2"/>
        <v>0:00</v>
      </c>
      <c r="L24" s="43"/>
    </row>
    <row r="25" spans="1:12" ht="13.5" customHeight="1">
      <c r="A25" s="34">
        <f t="shared" si="3"/>
        <v>41628</v>
      </c>
      <c r="B25" s="35"/>
      <c r="C25" s="22" t="str">
        <f t="shared" si="0"/>
        <v>(金)</v>
      </c>
      <c r="D25" s="24">
        <v>0.5833333333333334</v>
      </c>
      <c r="E25" s="24">
        <v>0.9583333333333334</v>
      </c>
      <c r="F25" s="24"/>
      <c r="G25" s="24"/>
      <c r="H25" s="24">
        <v>0.041666666666666664</v>
      </c>
      <c r="I25" s="27">
        <f t="shared" si="4"/>
        <v>0.3333333333333333</v>
      </c>
      <c r="J25" s="32" t="str">
        <f t="shared" si="1"/>
        <v>深</v>
      </c>
      <c r="K25" s="23" t="str">
        <f t="shared" si="2"/>
        <v>0:00</v>
      </c>
      <c r="L25" s="43"/>
    </row>
    <row r="26" spans="1:12" ht="13.5" customHeight="1">
      <c r="A26" s="34">
        <f t="shared" si="3"/>
        <v>41629</v>
      </c>
      <c r="B26" s="35"/>
      <c r="C26" s="22" t="str">
        <f t="shared" si="0"/>
        <v>(土)</v>
      </c>
      <c r="D26" s="24">
        <v>0.5833333333333334</v>
      </c>
      <c r="E26" s="24">
        <v>0.9583333333333334</v>
      </c>
      <c r="F26" s="24"/>
      <c r="G26" s="24"/>
      <c r="H26" s="24">
        <v>0.041666666666666664</v>
      </c>
      <c r="I26" s="27">
        <f t="shared" si="4"/>
        <v>0.3333333333333333</v>
      </c>
      <c r="J26" s="32" t="str">
        <f t="shared" si="1"/>
        <v>深</v>
      </c>
      <c r="K26" s="23" t="str">
        <f t="shared" si="2"/>
        <v>0:00</v>
      </c>
      <c r="L26" s="44"/>
    </row>
    <row r="27" spans="1:12" ht="13.5" customHeight="1">
      <c r="A27" s="34">
        <f t="shared" si="3"/>
        <v>41630</v>
      </c>
      <c r="B27" s="35"/>
      <c r="C27" s="22" t="str">
        <f t="shared" si="0"/>
        <v>(日)</v>
      </c>
      <c r="D27" s="24"/>
      <c r="E27" s="24"/>
      <c r="F27" s="24"/>
      <c r="G27" s="24"/>
      <c r="H27" s="24"/>
      <c r="I27" s="27">
        <f t="shared" si="4"/>
        <v>0</v>
      </c>
      <c r="J27" s="32">
        <f t="shared" si="1"/>
      </c>
      <c r="K27" s="23" t="str">
        <f t="shared" si="2"/>
        <v>0:00</v>
      </c>
      <c r="L27" s="42" t="str">
        <f>IF(SUM(I27:I33)&gt;"40:00"*1,IF(SUM(I27:I33)-"40:00"-SUM(K27:K33)&gt;0,SUM(I27:I33)-"40:00"-SUM(K27:K33),"0:00"),"0:00")</f>
        <v>0:00</v>
      </c>
    </row>
    <row r="28" spans="1:12" ht="13.5" customHeight="1">
      <c r="A28" s="34">
        <f t="shared" si="3"/>
        <v>41631</v>
      </c>
      <c r="B28" s="35"/>
      <c r="C28" s="22" t="str">
        <f t="shared" si="0"/>
        <v>(月)</v>
      </c>
      <c r="D28" s="24"/>
      <c r="E28" s="24"/>
      <c r="F28" s="24">
        <v>0.9583333333333334</v>
      </c>
      <c r="G28" s="24">
        <v>1</v>
      </c>
      <c r="H28" s="24"/>
      <c r="I28" s="27">
        <f t="shared" si="4"/>
        <v>0.04166666666666663</v>
      </c>
      <c r="J28" s="32" t="str">
        <f t="shared" si="1"/>
        <v>深</v>
      </c>
      <c r="K28" s="23" t="str">
        <f t="shared" si="2"/>
        <v>0:00</v>
      </c>
      <c r="L28" s="43"/>
    </row>
    <row r="29" spans="1:12" ht="13.5" customHeight="1">
      <c r="A29" s="34">
        <f t="shared" si="3"/>
        <v>41632</v>
      </c>
      <c r="B29" s="35"/>
      <c r="C29" s="22" t="str">
        <f t="shared" si="0"/>
        <v>(火)</v>
      </c>
      <c r="D29" s="24">
        <v>0</v>
      </c>
      <c r="E29" s="24">
        <v>0.3333333333333333</v>
      </c>
      <c r="F29" s="24">
        <v>0.9583333333333334</v>
      </c>
      <c r="G29" s="24">
        <v>1</v>
      </c>
      <c r="H29" s="24">
        <v>0.041666666666666664</v>
      </c>
      <c r="I29" s="27">
        <f t="shared" si="4"/>
        <v>0.3333333333333332</v>
      </c>
      <c r="J29" s="32" t="str">
        <f t="shared" si="1"/>
        <v>深</v>
      </c>
      <c r="K29" s="23" t="str">
        <f t="shared" si="2"/>
        <v>0:00</v>
      </c>
      <c r="L29" s="43"/>
    </row>
    <row r="30" spans="1:12" ht="13.5" customHeight="1">
      <c r="A30" s="34">
        <f t="shared" si="3"/>
        <v>41633</v>
      </c>
      <c r="B30" s="35"/>
      <c r="C30" s="22" t="str">
        <f t="shared" si="0"/>
        <v>(水)</v>
      </c>
      <c r="D30" s="24">
        <v>0</v>
      </c>
      <c r="E30" s="24">
        <v>0.3333333333333333</v>
      </c>
      <c r="F30" s="24">
        <v>0.9583333333333334</v>
      </c>
      <c r="G30" s="24">
        <v>1</v>
      </c>
      <c r="H30" s="24">
        <v>0.041666666666666664</v>
      </c>
      <c r="I30" s="27">
        <f t="shared" si="4"/>
        <v>0.3333333333333332</v>
      </c>
      <c r="J30" s="32" t="str">
        <f t="shared" si="1"/>
        <v>深</v>
      </c>
      <c r="K30" s="23" t="str">
        <f t="shared" si="2"/>
        <v>0:00</v>
      </c>
      <c r="L30" s="43"/>
    </row>
    <row r="31" spans="1:12" ht="13.5" customHeight="1">
      <c r="A31" s="34">
        <f t="shared" si="3"/>
        <v>41634</v>
      </c>
      <c r="B31" s="35"/>
      <c r="C31" s="22" t="str">
        <f t="shared" si="0"/>
        <v>(木)</v>
      </c>
      <c r="D31" s="24">
        <v>0</v>
      </c>
      <c r="E31" s="24">
        <v>0.3333333333333333</v>
      </c>
      <c r="F31" s="24"/>
      <c r="G31" s="24"/>
      <c r="H31" s="24">
        <v>0.041666666666666664</v>
      </c>
      <c r="I31" s="27">
        <f t="shared" si="4"/>
        <v>0.29166666666666663</v>
      </c>
      <c r="J31" s="32">
        <f t="shared" si="1"/>
      </c>
      <c r="K31" s="23" t="str">
        <f t="shared" si="2"/>
        <v>0:00</v>
      </c>
      <c r="L31" s="43"/>
    </row>
    <row r="32" spans="1:12" ht="13.5" customHeight="1">
      <c r="A32" s="34">
        <f t="shared" si="3"/>
        <v>41635</v>
      </c>
      <c r="B32" s="35"/>
      <c r="C32" s="22" t="str">
        <f t="shared" si="0"/>
        <v>(金)</v>
      </c>
      <c r="D32" s="24"/>
      <c r="E32" s="24"/>
      <c r="F32" s="24"/>
      <c r="G32" s="24"/>
      <c r="H32" s="24"/>
      <c r="I32" s="27">
        <f t="shared" si="4"/>
        <v>0</v>
      </c>
      <c r="J32" s="32">
        <f t="shared" si="1"/>
      </c>
      <c r="K32" s="23" t="str">
        <f t="shared" si="2"/>
        <v>0:00</v>
      </c>
      <c r="L32" s="43"/>
    </row>
    <row r="33" spans="1:12" ht="13.5" customHeight="1">
      <c r="A33" s="34">
        <f t="shared" si="3"/>
        <v>41636</v>
      </c>
      <c r="B33" s="35"/>
      <c r="C33" s="22" t="str">
        <f t="shared" si="0"/>
        <v>(土)</v>
      </c>
      <c r="D33" s="24">
        <v>0.2916666666666667</v>
      </c>
      <c r="E33" s="24">
        <v>0.6666666666666666</v>
      </c>
      <c r="F33" s="24"/>
      <c r="G33" s="24"/>
      <c r="H33" s="24">
        <v>0.041666666666666664</v>
      </c>
      <c r="I33" s="27">
        <f t="shared" si="4"/>
        <v>0.33333333333333326</v>
      </c>
      <c r="J33" s="32">
        <f t="shared" si="1"/>
      </c>
      <c r="K33" s="23" t="str">
        <f t="shared" si="2"/>
        <v>0:00</v>
      </c>
      <c r="L33" s="44"/>
    </row>
    <row r="34" spans="1:12" ht="13.5" customHeight="1">
      <c r="A34" s="34">
        <f t="shared" si="3"/>
        <v>41637</v>
      </c>
      <c r="B34" s="35"/>
      <c r="C34" s="22" t="str">
        <f t="shared" si="0"/>
        <v>(日)</v>
      </c>
      <c r="D34" s="24">
        <v>0.2916666666666667</v>
      </c>
      <c r="E34" s="24">
        <v>0.6666666666666666</v>
      </c>
      <c r="F34" s="24"/>
      <c r="G34" s="24"/>
      <c r="H34" s="24">
        <v>0.041666666666666664</v>
      </c>
      <c r="I34" s="27">
        <f t="shared" si="4"/>
        <v>0.33333333333333326</v>
      </c>
      <c r="J34" s="32">
        <f t="shared" si="1"/>
      </c>
      <c r="K34" s="23" t="str">
        <f t="shared" si="2"/>
        <v>0:00</v>
      </c>
      <c r="L34" s="42" t="str">
        <f>IF(SUM(I34:I40)&gt;"40:00"*1,IF(SUM(I34:I40)-"40:00"-SUM(K34:K40)&gt;0,SUM(I34:I40)-"40:00"-SUM(K34:K40),"0:00"),"0:00")</f>
        <v>0:00</v>
      </c>
    </row>
    <row r="35" spans="1:12" ht="13.5" customHeight="1">
      <c r="A35" s="34">
        <f t="shared" si="3"/>
        <v>41638</v>
      </c>
      <c r="B35" s="35"/>
      <c r="C35" s="22" t="str">
        <f t="shared" si="0"/>
        <v>(月)</v>
      </c>
      <c r="D35" s="24">
        <v>0.2916666666666667</v>
      </c>
      <c r="E35" s="24">
        <v>0.6666666666666666</v>
      </c>
      <c r="F35" s="24"/>
      <c r="G35" s="24"/>
      <c r="H35" s="24">
        <v>0.041666666666666664</v>
      </c>
      <c r="I35" s="20">
        <f t="shared" si="4"/>
        <v>0.33333333333333326</v>
      </c>
      <c r="J35" s="19">
        <f t="shared" si="1"/>
      </c>
      <c r="K35" s="23" t="str">
        <f t="shared" si="2"/>
        <v>0:00</v>
      </c>
      <c r="L35" s="43"/>
    </row>
    <row r="36" spans="1:12" ht="13.5" customHeight="1">
      <c r="A36" s="34">
        <f t="shared" si="3"/>
        <v>41639</v>
      </c>
      <c r="B36" s="35"/>
      <c r="C36" s="22" t="str">
        <f t="shared" si="0"/>
        <v>(火)</v>
      </c>
      <c r="D36" s="24"/>
      <c r="E36" s="24"/>
      <c r="F36" s="24"/>
      <c r="G36" s="24"/>
      <c r="H36" s="24"/>
      <c r="I36" s="20">
        <f t="shared" si="4"/>
        <v>0</v>
      </c>
      <c r="J36" s="19">
        <f t="shared" si="1"/>
      </c>
      <c r="K36" s="23" t="str">
        <f t="shared" si="2"/>
        <v>0:00</v>
      </c>
      <c r="L36" s="43"/>
    </row>
    <row r="37" spans="1:12" ht="13.5" customHeight="1">
      <c r="A37" s="34">
        <f t="shared" si="3"/>
        <v>41640</v>
      </c>
      <c r="B37" s="35"/>
      <c r="C37" s="22" t="str">
        <f t="shared" si="0"/>
        <v>(水)</v>
      </c>
      <c r="D37" s="25"/>
      <c r="E37" s="25"/>
      <c r="F37" s="25"/>
      <c r="G37" s="25"/>
      <c r="H37" s="25"/>
      <c r="I37" s="20">
        <f t="shared" si="4"/>
        <v>0</v>
      </c>
      <c r="J37" s="19">
        <f t="shared" si="1"/>
      </c>
      <c r="K37" s="23" t="str">
        <f t="shared" si="2"/>
        <v>0:00</v>
      </c>
      <c r="L37" s="43"/>
    </row>
    <row r="38" spans="1:12" ht="13.5" customHeight="1">
      <c r="A38" s="34">
        <f t="shared" si="3"/>
        <v>41641</v>
      </c>
      <c r="B38" s="35"/>
      <c r="C38" s="22" t="str">
        <f t="shared" si="0"/>
        <v>(木)</v>
      </c>
      <c r="D38" s="25"/>
      <c r="E38" s="25"/>
      <c r="F38" s="25"/>
      <c r="G38" s="25"/>
      <c r="H38" s="25"/>
      <c r="I38" s="20">
        <f t="shared" si="4"/>
        <v>0</v>
      </c>
      <c r="J38" s="19">
        <f t="shared" si="1"/>
      </c>
      <c r="K38" s="23" t="str">
        <f t="shared" si="2"/>
        <v>0:00</v>
      </c>
      <c r="L38" s="43"/>
    </row>
    <row r="39" spans="1:12" ht="13.5" customHeight="1">
      <c r="A39" s="34">
        <f t="shared" si="3"/>
        <v>41642</v>
      </c>
      <c r="B39" s="35"/>
      <c r="C39" s="22" t="str">
        <f t="shared" si="0"/>
        <v>(金)</v>
      </c>
      <c r="D39" s="24"/>
      <c r="E39" s="24"/>
      <c r="F39" s="24"/>
      <c r="G39" s="24"/>
      <c r="H39" s="24"/>
      <c r="I39" s="20">
        <f t="shared" si="4"/>
        <v>0</v>
      </c>
      <c r="J39" s="19">
        <f t="shared" si="1"/>
      </c>
      <c r="K39" s="23" t="str">
        <f t="shared" si="2"/>
        <v>0:00</v>
      </c>
      <c r="L39" s="43"/>
    </row>
    <row r="40" spans="1:12" ht="13.5" customHeight="1">
      <c r="A40" s="34">
        <f t="shared" si="3"/>
        <v>41643</v>
      </c>
      <c r="B40" s="35"/>
      <c r="C40" s="22" t="str">
        <f t="shared" si="0"/>
        <v>(土)</v>
      </c>
      <c r="D40" s="21"/>
      <c r="E40" s="21"/>
      <c r="F40" s="21"/>
      <c r="G40" s="21"/>
      <c r="H40" s="21"/>
      <c r="I40" s="20">
        <f t="shared" si="4"/>
        <v>0</v>
      </c>
      <c r="J40" s="19">
        <f t="shared" si="1"/>
      </c>
      <c r="K40" s="18" t="str">
        <f t="shared" si="2"/>
        <v>0:00</v>
      </c>
      <c r="L40" s="44"/>
    </row>
    <row r="41" spans="1:12" ht="13.5" customHeight="1">
      <c r="A41" s="14"/>
      <c r="B41" s="14"/>
      <c r="H41" s="17" t="s">
        <v>10</v>
      </c>
      <c r="I41" s="15">
        <f>SUM(I6:I40)</f>
        <v>6.9999999999999964</v>
      </c>
      <c r="J41" s="16">
        <f>COUNTIF(J6:J40,"深")</f>
        <v>12</v>
      </c>
      <c r="K41" s="15">
        <f>SUM(K6:K40)</f>
        <v>0</v>
      </c>
      <c r="L41" s="15">
        <f>SUM(L6:L40)</f>
        <v>0.3333333333333328</v>
      </c>
    </row>
    <row r="42" spans="1:12" ht="13.5" customHeight="1">
      <c r="A42" s="14"/>
      <c r="B42" s="14"/>
      <c r="H42" s="13"/>
      <c r="I42" s="11"/>
      <c r="J42" s="12"/>
      <c r="K42" s="11"/>
      <c r="L42" s="11"/>
    </row>
    <row r="43" ht="13.5" customHeight="1">
      <c r="A43" s="1" t="s">
        <v>9</v>
      </c>
    </row>
    <row r="44" spans="1:13" ht="13.5" customHeight="1">
      <c r="A44" s="10"/>
      <c r="B44" s="10"/>
      <c r="C44" s="9" t="s">
        <v>8</v>
      </c>
      <c r="D44" s="8">
        <f>I41</f>
        <v>6.9999999999999964</v>
      </c>
      <c r="E44" s="5" t="s">
        <v>6</v>
      </c>
      <c r="F44" s="7" t="s">
        <v>7</v>
      </c>
      <c r="G44" s="8">
        <f>K41+L41</f>
        <v>0.3333333333333328</v>
      </c>
      <c r="H44" s="5" t="s">
        <v>6</v>
      </c>
      <c r="I44" s="7" t="s">
        <v>5</v>
      </c>
      <c r="J44" s="6">
        <f>J41</f>
        <v>12</v>
      </c>
      <c r="K44" s="5" t="s">
        <v>4</v>
      </c>
      <c r="L44" s="4"/>
      <c r="M44" s="3"/>
    </row>
    <row r="45" spans="1:13" ht="13.5" customHeight="1">
      <c r="A45" s="38" t="str">
        <f>IF(G44&gt;0,"✔","")</f>
        <v>✔</v>
      </c>
      <c r="B45" s="33" t="s">
        <v>3</v>
      </c>
      <c r="C45" s="33"/>
      <c r="D45" s="33"/>
      <c r="E45" s="33"/>
      <c r="F45" s="33"/>
      <c r="G45" s="33"/>
      <c r="H45" s="33"/>
      <c r="I45" s="33"/>
      <c r="J45" s="33"/>
      <c r="K45" s="33"/>
      <c r="L45" s="33"/>
      <c r="M45" s="33"/>
    </row>
    <row r="46" spans="1:13" ht="13.5" customHeight="1">
      <c r="A46" s="38"/>
      <c r="B46" s="33"/>
      <c r="C46" s="33"/>
      <c r="D46" s="33"/>
      <c r="E46" s="33"/>
      <c r="F46" s="33"/>
      <c r="G46" s="33"/>
      <c r="H46" s="33"/>
      <c r="I46" s="33"/>
      <c r="J46" s="33"/>
      <c r="K46" s="33"/>
      <c r="L46" s="33"/>
      <c r="M46" s="33"/>
    </row>
    <row r="47" spans="1:13" ht="13.5" customHeight="1">
      <c r="A47" s="38">
        <f>IF(G44&gt;"45:00"*1,"✔","")</f>
      </c>
      <c r="B47" s="33" t="s">
        <v>27</v>
      </c>
      <c r="C47" s="33"/>
      <c r="D47" s="33"/>
      <c r="E47" s="33"/>
      <c r="F47" s="33"/>
      <c r="G47" s="33"/>
      <c r="H47" s="33"/>
      <c r="I47" s="33"/>
      <c r="J47" s="33"/>
      <c r="K47" s="33"/>
      <c r="L47" s="33"/>
      <c r="M47" s="33"/>
    </row>
    <row r="48" spans="1:13" ht="13.5" customHeight="1">
      <c r="A48" s="38"/>
      <c r="B48" s="33"/>
      <c r="C48" s="33"/>
      <c r="D48" s="33"/>
      <c r="E48" s="33"/>
      <c r="F48" s="33"/>
      <c r="G48" s="33"/>
      <c r="H48" s="33"/>
      <c r="I48" s="33"/>
      <c r="J48" s="33"/>
      <c r="K48" s="33"/>
      <c r="L48" s="33"/>
      <c r="M48" s="33"/>
    </row>
    <row r="49" spans="1:13" ht="13.5" customHeight="1">
      <c r="A49" s="38"/>
      <c r="B49" s="33"/>
      <c r="C49" s="33"/>
      <c r="D49" s="33"/>
      <c r="E49" s="33"/>
      <c r="F49" s="33"/>
      <c r="G49" s="33"/>
      <c r="H49" s="33"/>
      <c r="I49" s="33"/>
      <c r="J49" s="33"/>
      <c r="K49" s="33"/>
      <c r="L49" s="33"/>
      <c r="M49" s="33"/>
    </row>
    <row r="50" spans="1:13" ht="13.5" customHeight="1">
      <c r="A50" s="38"/>
      <c r="B50" s="33"/>
      <c r="C50" s="33"/>
      <c r="D50" s="33"/>
      <c r="E50" s="33"/>
      <c r="F50" s="33"/>
      <c r="G50" s="33"/>
      <c r="H50" s="33"/>
      <c r="I50" s="33"/>
      <c r="J50" s="33"/>
      <c r="K50" s="33"/>
      <c r="L50" s="33"/>
      <c r="M50" s="33"/>
    </row>
    <row r="51" spans="1:13" ht="13.5" customHeight="1">
      <c r="A51" s="38"/>
      <c r="B51" s="33"/>
      <c r="C51" s="33"/>
      <c r="D51" s="33"/>
      <c r="E51" s="33"/>
      <c r="F51" s="33"/>
      <c r="G51" s="33"/>
      <c r="H51" s="33"/>
      <c r="I51" s="33"/>
      <c r="J51" s="33"/>
      <c r="K51" s="33"/>
      <c r="L51" s="33"/>
      <c r="M51" s="33"/>
    </row>
    <row r="52" spans="1:13" ht="13.5" customHeight="1">
      <c r="A52" s="38">
        <f>IF(G44&gt;"80:00"*1,"✔","")</f>
      </c>
      <c r="B52" s="33" t="s">
        <v>2</v>
      </c>
      <c r="C52" s="33"/>
      <c r="D52" s="33"/>
      <c r="E52" s="33"/>
      <c r="F52" s="33"/>
      <c r="G52" s="33"/>
      <c r="H52" s="33"/>
      <c r="I52" s="33"/>
      <c r="J52" s="33"/>
      <c r="K52" s="33"/>
      <c r="L52" s="33"/>
      <c r="M52" s="33"/>
    </row>
    <row r="53" spans="1:13" ht="13.5" customHeight="1">
      <c r="A53" s="38"/>
      <c r="B53" s="33"/>
      <c r="C53" s="33"/>
      <c r="D53" s="33"/>
      <c r="E53" s="33"/>
      <c r="F53" s="33"/>
      <c r="G53" s="33"/>
      <c r="H53" s="33"/>
      <c r="I53" s="33"/>
      <c r="J53" s="33"/>
      <c r="K53" s="33"/>
      <c r="L53" s="33"/>
      <c r="M53" s="33"/>
    </row>
    <row r="54" spans="1:13" ht="13.5" customHeight="1">
      <c r="A54" s="38"/>
      <c r="B54" s="33"/>
      <c r="C54" s="33"/>
      <c r="D54" s="33"/>
      <c r="E54" s="33"/>
      <c r="F54" s="33"/>
      <c r="G54" s="33"/>
      <c r="H54" s="33"/>
      <c r="I54" s="33"/>
      <c r="J54" s="33"/>
      <c r="K54" s="33"/>
      <c r="L54" s="33"/>
      <c r="M54" s="33"/>
    </row>
    <row r="55" spans="1:13" ht="13.5" customHeight="1">
      <c r="A55" s="38">
        <f>IF(G44&gt;"100:00"*1,"✔","")</f>
      </c>
      <c r="B55" s="33" t="s">
        <v>1</v>
      </c>
      <c r="C55" s="33"/>
      <c r="D55" s="33"/>
      <c r="E55" s="33"/>
      <c r="F55" s="33"/>
      <c r="G55" s="33"/>
      <c r="H55" s="33"/>
      <c r="I55" s="33"/>
      <c r="J55" s="33"/>
      <c r="K55" s="33"/>
      <c r="L55" s="33"/>
      <c r="M55" s="33"/>
    </row>
    <row r="56" spans="1:13" ht="13.5" customHeight="1">
      <c r="A56" s="38"/>
      <c r="B56" s="33"/>
      <c r="C56" s="33"/>
      <c r="D56" s="33"/>
      <c r="E56" s="33"/>
      <c r="F56" s="33"/>
      <c r="G56" s="33"/>
      <c r="H56" s="33"/>
      <c r="I56" s="33"/>
      <c r="J56" s="33"/>
      <c r="K56" s="33"/>
      <c r="L56" s="33"/>
      <c r="M56" s="33"/>
    </row>
    <row r="57" spans="1:13" ht="13.5" customHeight="1">
      <c r="A57" s="38"/>
      <c r="B57" s="33"/>
      <c r="C57" s="33"/>
      <c r="D57" s="33"/>
      <c r="E57" s="33"/>
      <c r="F57" s="33"/>
      <c r="G57" s="33"/>
      <c r="H57" s="33"/>
      <c r="I57" s="33"/>
      <c r="J57" s="33"/>
      <c r="K57" s="33"/>
      <c r="L57" s="33"/>
      <c r="M57" s="33"/>
    </row>
    <row r="58" spans="1:13" ht="13.5" customHeight="1">
      <c r="A58" s="38" t="str">
        <f>IF(J44&gt;=4,"✔","")</f>
        <v>✔</v>
      </c>
      <c r="B58" s="33" t="s">
        <v>0</v>
      </c>
      <c r="C58" s="33"/>
      <c r="D58" s="33"/>
      <c r="E58" s="33"/>
      <c r="F58" s="33"/>
      <c r="G58" s="33"/>
      <c r="H58" s="33"/>
      <c r="I58" s="33"/>
      <c r="J58" s="33"/>
      <c r="K58" s="33"/>
      <c r="L58" s="33"/>
      <c r="M58" s="33"/>
    </row>
    <row r="59" spans="1:13" ht="13.5" customHeight="1">
      <c r="A59" s="38"/>
      <c r="B59" s="33"/>
      <c r="C59" s="33"/>
      <c r="D59" s="33"/>
      <c r="E59" s="33"/>
      <c r="F59" s="33"/>
      <c r="G59" s="33"/>
      <c r="H59" s="33"/>
      <c r="I59" s="33"/>
      <c r="J59" s="33"/>
      <c r="K59" s="33"/>
      <c r="L59" s="33"/>
      <c r="M59" s="33"/>
    </row>
    <row r="60" spans="1:13" ht="13.5" customHeight="1">
      <c r="A60" s="38"/>
      <c r="B60" s="33"/>
      <c r="C60" s="33"/>
      <c r="D60" s="33"/>
      <c r="E60" s="33"/>
      <c r="F60" s="33"/>
      <c r="G60" s="33"/>
      <c r="H60" s="33"/>
      <c r="I60" s="33"/>
      <c r="J60" s="33"/>
      <c r="K60" s="33"/>
      <c r="L60" s="33"/>
      <c r="M60" s="33"/>
    </row>
    <row r="61" spans="1:13" ht="13.5" customHeight="1">
      <c r="A61" s="38"/>
      <c r="B61" s="33"/>
      <c r="C61" s="33"/>
      <c r="D61" s="33"/>
      <c r="E61" s="33"/>
      <c r="F61" s="33"/>
      <c r="G61" s="33"/>
      <c r="H61" s="33"/>
      <c r="I61" s="33"/>
      <c r="J61" s="33"/>
      <c r="K61" s="33"/>
      <c r="L61" s="33"/>
      <c r="M61" s="33"/>
    </row>
    <row r="62" spans="1:13" ht="13.5" customHeight="1">
      <c r="A62" s="38"/>
      <c r="B62" s="33"/>
      <c r="C62" s="33"/>
      <c r="D62" s="33"/>
      <c r="E62" s="33"/>
      <c r="F62" s="33"/>
      <c r="G62" s="33"/>
      <c r="H62" s="33"/>
      <c r="I62" s="33"/>
      <c r="J62" s="33"/>
      <c r="K62" s="33"/>
      <c r="L62" s="33"/>
      <c r="M62" s="33"/>
    </row>
  </sheetData>
  <sheetProtection sheet="1"/>
  <mergeCells count="54">
    <mergeCell ref="H2:M3"/>
    <mergeCell ref="A3:B3"/>
    <mergeCell ref="C3:D3"/>
    <mergeCell ref="A5:B5"/>
    <mergeCell ref="A6:B6"/>
    <mergeCell ref="L6:L12"/>
    <mergeCell ref="A7:B7"/>
    <mergeCell ref="A8:B8"/>
    <mergeCell ref="A9:B9"/>
    <mergeCell ref="A10:B10"/>
    <mergeCell ref="A11:B11"/>
    <mergeCell ref="A12:B12"/>
    <mergeCell ref="A13:B13"/>
    <mergeCell ref="L13:L19"/>
    <mergeCell ref="A14:B14"/>
    <mergeCell ref="A15:B15"/>
    <mergeCell ref="A16:B16"/>
    <mergeCell ref="A17:B17"/>
    <mergeCell ref="A18:B18"/>
    <mergeCell ref="A19:B19"/>
    <mergeCell ref="A20:B20"/>
    <mergeCell ref="L20:L26"/>
    <mergeCell ref="A21:B21"/>
    <mergeCell ref="A22:B22"/>
    <mergeCell ref="A23:B23"/>
    <mergeCell ref="A24:B24"/>
    <mergeCell ref="A25:B25"/>
    <mergeCell ref="A26:B26"/>
    <mergeCell ref="A27:B27"/>
    <mergeCell ref="L27:L33"/>
    <mergeCell ref="A28:B28"/>
    <mergeCell ref="A29:B29"/>
    <mergeCell ref="A30:B30"/>
    <mergeCell ref="A31:B31"/>
    <mergeCell ref="A32:B32"/>
    <mergeCell ref="A33:B33"/>
    <mergeCell ref="A34:B34"/>
    <mergeCell ref="L34:L40"/>
    <mergeCell ref="A35:B35"/>
    <mergeCell ref="A36:B36"/>
    <mergeCell ref="A37:B37"/>
    <mergeCell ref="A38:B38"/>
    <mergeCell ref="A39:B39"/>
    <mergeCell ref="A40:B40"/>
    <mergeCell ref="A55:A57"/>
    <mergeCell ref="B55:M57"/>
    <mergeCell ref="A58:A62"/>
    <mergeCell ref="B58:M62"/>
    <mergeCell ref="A45:A46"/>
    <mergeCell ref="B45:M46"/>
    <mergeCell ref="A47:A51"/>
    <mergeCell ref="B47:M51"/>
    <mergeCell ref="A52:A54"/>
    <mergeCell ref="B52:M54"/>
  </mergeCells>
  <printOptions/>
  <pageMargins left="0.5118110236220472" right="0.5118110236220472" top="0.31496062992125984" bottom="0.3149606299212598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M62"/>
  <sheetViews>
    <sheetView zoomScalePageLayoutView="0" workbookViewId="0" topLeftCell="A1">
      <selection activeCell="B45" sqref="B45:M46"/>
    </sheetView>
  </sheetViews>
  <sheetFormatPr defaultColWidth="9.140625" defaultRowHeight="13.5" customHeight="1"/>
  <cols>
    <col min="1" max="1" width="5.28125" style="1" customWidth="1"/>
    <col min="2" max="2" width="5.57421875" style="1" customWidth="1"/>
    <col min="3" max="3" width="4.7109375" style="2" customWidth="1"/>
    <col min="4" max="9" width="6.57421875" style="1" customWidth="1"/>
    <col min="10" max="10" width="3.28125" style="2" bestFit="1" customWidth="1"/>
    <col min="11" max="12" width="6.57421875" style="1" customWidth="1"/>
    <col min="13" max="13" width="14.421875" style="1" customWidth="1"/>
    <col min="14" max="16384" width="9.00390625" style="1" customWidth="1"/>
  </cols>
  <sheetData>
    <row r="1" spans="1:13" ht="13.5" customHeight="1">
      <c r="A1" s="1" t="s">
        <v>25</v>
      </c>
      <c r="M1" s="17" t="s">
        <v>24</v>
      </c>
    </row>
    <row r="2" spans="8:13" ht="13.5" customHeight="1">
      <c r="H2" s="45" t="s">
        <v>26</v>
      </c>
      <c r="I2" s="45"/>
      <c r="J2" s="45"/>
      <c r="K2" s="45"/>
      <c r="L2" s="45"/>
      <c r="M2" s="45"/>
    </row>
    <row r="3" spans="1:13" ht="13.5" customHeight="1">
      <c r="A3" s="39" t="s">
        <v>23</v>
      </c>
      <c r="B3" s="40"/>
      <c r="C3" s="41">
        <v>41609</v>
      </c>
      <c r="D3" s="41"/>
      <c r="E3" s="1" t="s">
        <v>22</v>
      </c>
      <c r="H3" s="45"/>
      <c r="I3" s="45"/>
      <c r="J3" s="45"/>
      <c r="K3" s="45"/>
      <c r="L3" s="45"/>
      <c r="M3" s="45"/>
    </row>
    <row r="5" spans="1:12" ht="13.5" customHeight="1">
      <c r="A5" s="36" t="s">
        <v>21</v>
      </c>
      <c r="B5" s="37"/>
      <c r="C5" s="30" t="s">
        <v>20</v>
      </c>
      <c r="D5" s="22" t="s">
        <v>19</v>
      </c>
      <c r="E5" s="22" t="s">
        <v>18</v>
      </c>
      <c r="F5" s="22" t="s">
        <v>17</v>
      </c>
      <c r="G5" s="22" t="s">
        <v>16</v>
      </c>
      <c r="H5" s="22" t="s">
        <v>15</v>
      </c>
      <c r="I5" s="22" t="s">
        <v>14</v>
      </c>
      <c r="J5" s="22" t="s">
        <v>13</v>
      </c>
      <c r="K5" s="29" t="s">
        <v>12</v>
      </c>
      <c r="L5" s="29" t="s">
        <v>11</v>
      </c>
    </row>
    <row r="6" spans="1:12" ht="13.5" customHeight="1">
      <c r="A6" s="34">
        <f>C3</f>
        <v>41609</v>
      </c>
      <c r="B6" s="35"/>
      <c r="C6" s="22" t="str">
        <f aca="true" t="shared" si="0" ref="C6:C40">TEXT(A6,"(aaa)")</f>
        <v>(日)</v>
      </c>
      <c r="D6" s="24"/>
      <c r="E6" s="24"/>
      <c r="F6" s="24"/>
      <c r="G6" s="24"/>
      <c r="H6" s="24"/>
      <c r="I6" s="27">
        <f aca="true" t="shared" si="1" ref="I6:I40">E6-D6+G6-F6-H6</f>
        <v>0</v>
      </c>
      <c r="J6" s="26">
        <f aca="true" t="shared" si="2" ref="J6:J40">IF(OR(AND("0:00"*1&lt;D6,D6&lt;"5:00"*1),E6&gt;"22:00"*1,AND("0:00"*1&lt;F6,F6&lt;"5:00"*1),G6&gt;"22:00"*1),"深","")</f>
      </c>
      <c r="K6" s="23" t="str">
        <f aca="true" t="shared" si="3" ref="K6:K40">IF((I6-"8:00")&gt;0,I6-"8:00","0:00")</f>
        <v>0:00</v>
      </c>
      <c r="L6" s="42" t="str">
        <f>IF(SUM(I6:I12)&gt;"40:00"*1,IF(SUM(I6:I12)-"40:00"-SUM(K6:K12)&gt;0,SUM(I6:I12)-"40:00"-SUM(K6:K12),"0:00"),"0:00")</f>
        <v>0:00</v>
      </c>
    </row>
    <row r="7" spans="1:13" ht="13.5" customHeight="1">
      <c r="A7" s="34">
        <f aca="true" t="shared" si="4" ref="A7:A40">A6+1</f>
        <v>41610</v>
      </c>
      <c r="B7" s="35"/>
      <c r="C7" s="22" t="str">
        <f t="shared" si="0"/>
        <v>(月)</v>
      </c>
      <c r="D7" s="24"/>
      <c r="E7" s="24"/>
      <c r="F7" s="24"/>
      <c r="G7" s="24"/>
      <c r="H7" s="24"/>
      <c r="I7" s="27">
        <f t="shared" si="1"/>
        <v>0</v>
      </c>
      <c r="J7" s="26">
        <f t="shared" si="2"/>
      </c>
      <c r="K7" s="23" t="str">
        <f t="shared" si="3"/>
        <v>0:00</v>
      </c>
      <c r="L7" s="43"/>
      <c r="M7" s="28"/>
    </row>
    <row r="8" spans="1:12" ht="13.5" customHeight="1">
      <c r="A8" s="34">
        <f t="shared" si="4"/>
        <v>41611</v>
      </c>
      <c r="B8" s="35"/>
      <c r="C8" s="22" t="str">
        <f t="shared" si="0"/>
        <v>(火)</v>
      </c>
      <c r="D8" s="24"/>
      <c r="E8" s="24"/>
      <c r="F8" s="24"/>
      <c r="G8" s="24"/>
      <c r="H8" s="24"/>
      <c r="I8" s="27">
        <f t="shared" si="1"/>
        <v>0</v>
      </c>
      <c r="J8" s="26">
        <f t="shared" si="2"/>
      </c>
      <c r="K8" s="23" t="str">
        <f t="shared" si="3"/>
        <v>0:00</v>
      </c>
      <c r="L8" s="43"/>
    </row>
    <row r="9" spans="1:12" ht="13.5" customHeight="1">
      <c r="A9" s="34">
        <f t="shared" si="4"/>
        <v>41612</v>
      </c>
      <c r="B9" s="35"/>
      <c r="C9" s="22" t="str">
        <f t="shared" si="0"/>
        <v>(水)</v>
      </c>
      <c r="D9" s="24"/>
      <c r="E9" s="24"/>
      <c r="F9" s="24"/>
      <c r="G9" s="24"/>
      <c r="H9" s="24"/>
      <c r="I9" s="27">
        <f t="shared" si="1"/>
        <v>0</v>
      </c>
      <c r="J9" s="26">
        <f t="shared" si="2"/>
      </c>
      <c r="K9" s="23" t="str">
        <f t="shared" si="3"/>
        <v>0:00</v>
      </c>
      <c r="L9" s="43"/>
    </row>
    <row r="10" spans="1:12" ht="13.5" customHeight="1">
      <c r="A10" s="34">
        <f t="shared" si="4"/>
        <v>41613</v>
      </c>
      <c r="B10" s="35"/>
      <c r="C10" s="22" t="str">
        <f t="shared" si="0"/>
        <v>(木)</v>
      </c>
      <c r="D10" s="24"/>
      <c r="E10" s="24"/>
      <c r="F10" s="24"/>
      <c r="G10" s="24"/>
      <c r="H10" s="24"/>
      <c r="I10" s="27">
        <f t="shared" si="1"/>
        <v>0</v>
      </c>
      <c r="J10" s="26">
        <f t="shared" si="2"/>
      </c>
      <c r="K10" s="23" t="str">
        <f t="shared" si="3"/>
        <v>0:00</v>
      </c>
      <c r="L10" s="43"/>
    </row>
    <row r="11" spans="1:12" ht="13.5" customHeight="1">
      <c r="A11" s="34">
        <f t="shared" si="4"/>
        <v>41614</v>
      </c>
      <c r="B11" s="35"/>
      <c r="C11" s="22" t="str">
        <f t="shared" si="0"/>
        <v>(金)</v>
      </c>
      <c r="D11" s="24"/>
      <c r="E11" s="24"/>
      <c r="F11" s="24"/>
      <c r="G11" s="24"/>
      <c r="H11" s="24"/>
      <c r="I11" s="27">
        <f t="shared" si="1"/>
        <v>0</v>
      </c>
      <c r="J11" s="26">
        <f t="shared" si="2"/>
      </c>
      <c r="K11" s="23" t="str">
        <f t="shared" si="3"/>
        <v>0:00</v>
      </c>
      <c r="L11" s="43"/>
    </row>
    <row r="12" spans="1:12" ht="13.5" customHeight="1">
      <c r="A12" s="34">
        <f t="shared" si="4"/>
        <v>41615</v>
      </c>
      <c r="B12" s="35"/>
      <c r="C12" s="22" t="str">
        <f t="shared" si="0"/>
        <v>(土)</v>
      </c>
      <c r="D12" s="24"/>
      <c r="E12" s="24"/>
      <c r="F12" s="24"/>
      <c r="G12" s="24"/>
      <c r="H12" s="24"/>
      <c r="I12" s="27">
        <f t="shared" si="1"/>
        <v>0</v>
      </c>
      <c r="J12" s="26">
        <f t="shared" si="2"/>
      </c>
      <c r="K12" s="23" t="str">
        <f t="shared" si="3"/>
        <v>0:00</v>
      </c>
      <c r="L12" s="44"/>
    </row>
    <row r="13" spans="1:12" ht="13.5" customHeight="1">
      <c r="A13" s="34">
        <f t="shared" si="4"/>
        <v>41616</v>
      </c>
      <c r="B13" s="35"/>
      <c r="C13" s="22" t="str">
        <f t="shared" si="0"/>
        <v>(日)</v>
      </c>
      <c r="D13" s="24"/>
      <c r="E13" s="24"/>
      <c r="F13" s="24"/>
      <c r="G13" s="24"/>
      <c r="H13" s="24"/>
      <c r="I13" s="27">
        <f t="shared" si="1"/>
        <v>0</v>
      </c>
      <c r="J13" s="26">
        <f t="shared" si="2"/>
      </c>
      <c r="K13" s="23" t="str">
        <f t="shared" si="3"/>
        <v>0:00</v>
      </c>
      <c r="L13" s="42" t="str">
        <f>IF(SUM(I13:I19)&gt;"40:00"*1,IF(SUM(I13:I19)-"40:00"-SUM(K13:K19)&gt;0,SUM(I13:I19)-"40:00"-SUM(K13:K19),"0:00"),"0:00")</f>
        <v>0:00</v>
      </c>
    </row>
    <row r="14" spans="1:12" ht="13.5" customHeight="1">
      <c r="A14" s="34">
        <f t="shared" si="4"/>
        <v>41617</v>
      </c>
      <c r="B14" s="35"/>
      <c r="C14" s="22" t="str">
        <f t="shared" si="0"/>
        <v>(月)</v>
      </c>
      <c r="D14" s="24"/>
      <c r="E14" s="24"/>
      <c r="F14" s="24"/>
      <c r="G14" s="24"/>
      <c r="H14" s="24"/>
      <c r="I14" s="27">
        <f t="shared" si="1"/>
        <v>0</v>
      </c>
      <c r="J14" s="26">
        <f t="shared" si="2"/>
      </c>
      <c r="K14" s="23" t="str">
        <f t="shared" si="3"/>
        <v>0:00</v>
      </c>
      <c r="L14" s="43"/>
    </row>
    <row r="15" spans="1:12" ht="13.5" customHeight="1">
      <c r="A15" s="34">
        <f t="shared" si="4"/>
        <v>41618</v>
      </c>
      <c r="B15" s="35"/>
      <c r="C15" s="22" t="str">
        <f t="shared" si="0"/>
        <v>(火)</v>
      </c>
      <c r="D15" s="24"/>
      <c r="E15" s="24"/>
      <c r="F15" s="24"/>
      <c r="G15" s="24"/>
      <c r="H15" s="24"/>
      <c r="I15" s="27">
        <f t="shared" si="1"/>
        <v>0</v>
      </c>
      <c r="J15" s="26">
        <f t="shared" si="2"/>
      </c>
      <c r="K15" s="23" t="str">
        <f t="shared" si="3"/>
        <v>0:00</v>
      </c>
      <c r="L15" s="43"/>
    </row>
    <row r="16" spans="1:12" ht="13.5" customHeight="1">
      <c r="A16" s="34">
        <f t="shared" si="4"/>
        <v>41619</v>
      </c>
      <c r="B16" s="35"/>
      <c r="C16" s="22" t="str">
        <f t="shared" si="0"/>
        <v>(水)</v>
      </c>
      <c r="D16" s="24"/>
      <c r="E16" s="24"/>
      <c r="F16" s="24"/>
      <c r="G16" s="24"/>
      <c r="H16" s="24"/>
      <c r="I16" s="27">
        <f t="shared" si="1"/>
        <v>0</v>
      </c>
      <c r="J16" s="26">
        <f t="shared" si="2"/>
      </c>
      <c r="K16" s="23" t="str">
        <f t="shared" si="3"/>
        <v>0:00</v>
      </c>
      <c r="L16" s="43"/>
    </row>
    <row r="17" spans="1:12" ht="13.5" customHeight="1">
      <c r="A17" s="34">
        <f t="shared" si="4"/>
        <v>41620</v>
      </c>
      <c r="B17" s="35"/>
      <c r="C17" s="22" t="str">
        <f t="shared" si="0"/>
        <v>(木)</v>
      </c>
      <c r="D17" s="24"/>
      <c r="E17" s="24"/>
      <c r="F17" s="24"/>
      <c r="G17" s="24"/>
      <c r="H17" s="24"/>
      <c r="I17" s="27">
        <f t="shared" si="1"/>
        <v>0</v>
      </c>
      <c r="J17" s="26">
        <f t="shared" si="2"/>
      </c>
      <c r="K17" s="23" t="str">
        <f t="shared" si="3"/>
        <v>0:00</v>
      </c>
      <c r="L17" s="43"/>
    </row>
    <row r="18" spans="1:12" ht="13.5" customHeight="1">
      <c r="A18" s="34">
        <f t="shared" si="4"/>
        <v>41621</v>
      </c>
      <c r="B18" s="35"/>
      <c r="C18" s="22" t="str">
        <f t="shared" si="0"/>
        <v>(金)</v>
      </c>
      <c r="D18" s="24"/>
      <c r="E18" s="24"/>
      <c r="F18" s="24"/>
      <c r="G18" s="24"/>
      <c r="H18" s="24"/>
      <c r="I18" s="27">
        <f t="shared" si="1"/>
        <v>0</v>
      </c>
      <c r="J18" s="26">
        <f t="shared" si="2"/>
      </c>
      <c r="K18" s="23" t="str">
        <f t="shared" si="3"/>
        <v>0:00</v>
      </c>
      <c r="L18" s="43"/>
    </row>
    <row r="19" spans="1:12" ht="13.5" customHeight="1">
      <c r="A19" s="34">
        <f t="shared" si="4"/>
        <v>41622</v>
      </c>
      <c r="B19" s="35"/>
      <c r="C19" s="22" t="str">
        <f t="shared" si="0"/>
        <v>(土)</v>
      </c>
      <c r="D19" s="24"/>
      <c r="E19" s="24"/>
      <c r="F19" s="24"/>
      <c r="G19" s="24"/>
      <c r="H19" s="24"/>
      <c r="I19" s="27">
        <f t="shared" si="1"/>
        <v>0</v>
      </c>
      <c r="J19" s="26">
        <f t="shared" si="2"/>
      </c>
      <c r="K19" s="23" t="str">
        <f t="shared" si="3"/>
        <v>0:00</v>
      </c>
      <c r="L19" s="44"/>
    </row>
    <row r="20" spans="1:12" ht="13.5" customHeight="1">
      <c r="A20" s="34">
        <f t="shared" si="4"/>
        <v>41623</v>
      </c>
      <c r="B20" s="35"/>
      <c r="C20" s="22" t="str">
        <f t="shared" si="0"/>
        <v>(日)</v>
      </c>
      <c r="D20" s="24"/>
      <c r="E20" s="24"/>
      <c r="F20" s="24"/>
      <c r="G20" s="24"/>
      <c r="H20" s="24"/>
      <c r="I20" s="27">
        <f t="shared" si="1"/>
        <v>0</v>
      </c>
      <c r="J20" s="26">
        <f t="shared" si="2"/>
      </c>
      <c r="K20" s="23" t="str">
        <f t="shared" si="3"/>
        <v>0:00</v>
      </c>
      <c r="L20" s="42" t="str">
        <f>IF(SUM(I20:I26)&gt;"40:00"*1,IF(SUM(I20:I26)-"40:00"-SUM(K20:K26)&gt;0,SUM(I20:I26)-"40:00"-SUM(K20:K26),"0:00"),"0:00")</f>
        <v>0:00</v>
      </c>
    </row>
    <row r="21" spans="1:12" ht="13.5" customHeight="1">
      <c r="A21" s="34">
        <f t="shared" si="4"/>
        <v>41624</v>
      </c>
      <c r="B21" s="35"/>
      <c r="C21" s="22" t="str">
        <f t="shared" si="0"/>
        <v>(月)</v>
      </c>
      <c r="D21" s="24"/>
      <c r="E21" s="24"/>
      <c r="F21" s="24"/>
      <c r="G21" s="24"/>
      <c r="H21" s="24"/>
      <c r="I21" s="27">
        <f t="shared" si="1"/>
        <v>0</v>
      </c>
      <c r="J21" s="26">
        <f t="shared" si="2"/>
      </c>
      <c r="K21" s="23" t="str">
        <f t="shared" si="3"/>
        <v>0:00</v>
      </c>
      <c r="L21" s="43"/>
    </row>
    <row r="22" spans="1:12" ht="13.5" customHeight="1">
      <c r="A22" s="34">
        <f t="shared" si="4"/>
        <v>41625</v>
      </c>
      <c r="B22" s="35"/>
      <c r="C22" s="22" t="str">
        <f t="shared" si="0"/>
        <v>(火)</v>
      </c>
      <c r="D22" s="24"/>
      <c r="E22" s="24"/>
      <c r="F22" s="24"/>
      <c r="G22" s="24"/>
      <c r="H22" s="24"/>
      <c r="I22" s="27">
        <f t="shared" si="1"/>
        <v>0</v>
      </c>
      <c r="J22" s="26">
        <f t="shared" si="2"/>
      </c>
      <c r="K22" s="23" t="str">
        <f t="shared" si="3"/>
        <v>0:00</v>
      </c>
      <c r="L22" s="43"/>
    </row>
    <row r="23" spans="1:12" ht="13.5" customHeight="1">
      <c r="A23" s="34">
        <f t="shared" si="4"/>
        <v>41626</v>
      </c>
      <c r="B23" s="35"/>
      <c r="C23" s="22" t="str">
        <f t="shared" si="0"/>
        <v>(水)</v>
      </c>
      <c r="D23" s="24"/>
      <c r="E23" s="24"/>
      <c r="F23" s="24"/>
      <c r="G23" s="24"/>
      <c r="H23" s="24"/>
      <c r="I23" s="27">
        <f t="shared" si="1"/>
        <v>0</v>
      </c>
      <c r="J23" s="26">
        <f t="shared" si="2"/>
      </c>
      <c r="K23" s="23" t="str">
        <f t="shared" si="3"/>
        <v>0:00</v>
      </c>
      <c r="L23" s="43"/>
    </row>
    <row r="24" spans="1:12" ht="13.5" customHeight="1">
      <c r="A24" s="34">
        <f t="shared" si="4"/>
        <v>41627</v>
      </c>
      <c r="B24" s="35"/>
      <c r="C24" s="22" t="str">
        <f t="shared" si="0"/>
        <v>(木)</v>
      </c>
      <c r="D24" s="24"/>
      <c r="E24" s="24"/>
      <c r="F24" s="24"/>
      <c r="G24" s="24"/>
      <c r="H24" s="24"/>
      <c r="I24" s="27">
        <f t="shared" si="1"/>
        <v>0</v>
      </c>
      <c r="J24" s="26">
        <f t="shared" si="2"/>
      </c>
      <c r="K24" s="23" t="str">
        <f t="shared" si="3"/>
        <v>0:00</v>
      </c>
      <c r="L24" s="43"/>
    </row>
    <row r="25" spans="1:12" ht="13.5" customHeight="1">
      <c r="A25" s="34">
        <f t="shared" si="4"/>
        <v>41628</v>
      </c>
      <c r="B25" s="35"/>
      <c r="C25" s="22" t="str">
        <f t="shared" si="0"/>
        <v>(金)</v>
      </c>
      <c r="D25" s="24"/>
      <c r="E25" s="24"/>
      <c r="F25" s="24"/>
      <c r="G25" s="24"/>
      <c r="H25" s="24"/>
      <c r="I25" s="27">
        <f t="shared" si="1"/>
        <v>0</v>
      </c>
      <c r="J25" s="26">
        <f t="shared" si="2"/>
      </c>
      <c r="K25" s="23" t="str">
        <f t="shared" si="3"/>
        <v>0:00</v>
      </c>
      <c r="L25" s="43"/>
    </row>
    <row r="26" spans="1:12" ht="13.5" customHeight="1">
      <c r="A26" s="34">
        <f t="shared" si="4"/>
        <v>41629</v>
      </c>
      <c r="B26" s="35"/>
      <c r="C26" s="22" t="str">
        <f t="shared" si="0"/>
        <v>(土)</v>
      </c>
      <c r="D26" s="24"/>
      <c r="E26" s="24"/>
      <c r="F26" s="24"/>
      <c r="G26" s="24"/>
      <c r="H26" s="24"/>
      <c r="I26" s="27">
        <f t="shared" si="1"/>
        <v>0</v>
      </c>
      <c r="J26" s="26">
        <f t="shared" si="2"/>
      </c>
      <c r="K26" s="23" t="str">
        <f t="shared" si="3"/>
        <v>0:00</v>
      </c>
      <c r="L26" s="44"/>
    </row>
    <row r="27" spans="1:12" ht="13.5" customHeight="1">
      <c r="A27" s="34">
        <f t="shared" si="4"/>
        <v>41630</v>
      </c>
      <c r="B27" s="35"/>
      <c r="C27" s="22" t="str">
        <f t="shared" si="0"/>
        <v>(日)</v>
      </c>
      <c r="D27" s="24"/>
      <c r="E27" s="24"/>
      <c r="F27" s="24"/>
      <c r="G27" s="24"/>
      <c r="H27" s="24"/>
      <c r="I27" s="27">
        <f t="shared" si="1"/>
        <v>0</v>
      </c>
      <c r="J27" s="26">
        <f t="shared" si="2"/>
      </c>
      <c r="K27" s="23" t="str">
        <f t="shared" si="3"/>
        <v>0:00</v>
      </c>
      <c r="L27" s="42" t="str">
        <f>IF(SUM(I27:I33)&gt;"40:00"*1,IF(SUM(I27:I33)-"40:00"-SUM(K27:K33)&gt;0,SUM(I27:I33)-"40:00"-SUM(K27:K33),"0:00"),"0:00")</f>
        <v>0:00</v>
      </c>
    </row>
    <row r="28" spans="1:12" ht="13.5" customHeight="1">
      <c r="A28" s="34">
        <f t="shared" si="4"/>
        <v>41631</v>
      </c>
      <c r="B28" s="35"/>
      <c r="C28" s="22" t="str">
        <f t="shared" si="0"/>
        <v>(月)</v>
      </c>
      <c r="D28" s="24"/>
      <c r="E28" s="24"/>
      <c r="F28" s="24"/>
      <c r="G28" s="24"/>
      <c r="H28" s="24"/>
      <c r="I28" s="27">
        <f t="shared" si="1"/>
        <v>0</v>
      </c>
      <c r="J28" s="26">
        <f t="shared" si="2"/>
      </c>
      <c r="K28" s="23" t="str">
        <f t="shared" si="3"/>
        <v>0:00</v>
      </c>
      <c r="L28" s="43"/>
    </row>
    <row r="29" spans="1:12" ht="13.5" customHeight="1">
      <c r="A29" s="34">
        <f t="shared" si="4"/>
        <v>41632</v>
      </c>
      <c r="B29" s="35"/>
      <c r="C29" s="22" t="str">
        <f t="shared" si="0"/>
        <v>(火)</v>
      </c>
      <c r="D29" s="24"/>
      <c r="E29" s="24"/>
      <c r="F29" s="24"/>
      <c r="G29" s="24"/>
      <c r="H29" s="24"/>
      <c r="I29" s="27">
        <f t="shared" si="1"/>
        <v>0</v>
      </c>
      <c r="J29" s="26">
        <f t="shared" si="2"/>
      </c>
      <c r="K29" s="23" t="str">
        <f t="shared" si="3"/>
        <v>0:00</v>
      </c>
      <c r="L29" s="43"/>
    </row>
    <row r="30" spans="1:12" ht="13.5" customHeight="1">
      <c r="A30" s="34">
        <f t="shared" si="4"/>
        <v>41633</v>
      </c>
      <c r="B30" s="35"/>
      <c r="C30" s="22" t="str">
        <f t="shared" si="0"/>
        <v>(水)</v>
      </c>
      <c r="D30" s="24"/>
      <c r="E30" s="24"/>
      <c r="F30" s="24"/>
      <c r="G30" s="24"/>
      <c r="H30" s="24"/>
      <c r="I30" s="27">
        <f t="shared" si="1"/>
        <v>0</v>
      </c>
      <c r="J30" s="26">
        <f t="shared" si="2"/>
      </c>
      <c r="K30" s="23" t="str">
        <f t="shared" si="3"/>
        <v>0:00</v>
      </c>
      <c r="L30" s="43"/>
    </row>
    <row r="31" spans="1:12" ht="13.5" customHeight="1">
      <c r="A31" s="34">
        <f t="shared" si="4"/>
        <v>41634</v>
      </c>
      <c r="B31" s="35"/>
      <c r="C31" s="22" t="str">
        <f t="shared" si="0"/>
        <v>(木)</v>
      </c>
      <c r="D31" s="24"/>
      <c r="E31" s="24"/>
      <c r="F31" s="24"/>
      <c r="G31" s="24"/>
      <c r="H31" s="24"/>
      <c r="I31" s="27">
        <f t="shared" si="1"/>
        <v>0</v>
      </c>
      <c r="J31" s="26">
        <f t="shared" si="2"/>
      </c>
      <c r="K31" s="23" t="str">
        <f t="shared" si="3"/>
        <v>0:00</v>
      </c>
      <c r="L31" s="43"/>
    </row>
    <row r="32" spans="1:12" ht="13.5" customHeight="1">
      <c r="A32" s="34">
        <f t="shared" si="4"/>
        <v>41635</v>
      </c>
      <c r="B32" s="35"/>
      <c r="C32" s="22" t="str">
        <f t="shared" si="0"/>
        <v>(金)</v>
      </c>
      <c r="D32" s="24"/>
      <c r="E32" s="24"/>
      <c r="F32" s="24"/>
      <c r="G32" s="24"/>
      <c r="H32" s="24"/>
      <c r="I32" s="27">
        <f t="shared" si="1"/>
        <v>0</v>
      </c>
      <c r="J32" s="26">
        <f t="shared" si="2"/>
      </c>
      <c r="K32" s="23" t="str">
        <f t="shared" si="3"/>
        <v>0:00</v>
      </c>
      <c r="L32" s="43"/>
    </row>
    <row r="33" spans="1:12" ht="13.5" customHeight="1">
      <c r="A33" s="34">
        <f t="shared" si="4"/>
        <v>41636</v>
      </c>
      <c r="B33" s="35"/>
      <c r="C33" s="22" t="str">
        <f t="shared" si="0"/>
        <v>(土)</v>
      </c>
      <c r="D33" s="24"/>
      <c r="E33" s="24"/>
      <c r="F33" s="24"/>
      <c r="G33" s="24"/>
      <c r="H33" s="24"/>
      <c r="I33" s="27">
        <f t="shared" si="1"/>
        <v>0</v>
      </c>
      <c r="J33" s="26">
        <f t="shared" si="2"/>
      </c>
      <c r="K33" s="23" t="str">
        <f t="shared" si="3"/>
        <v>0:00</v>
      </c>
      <c r="L33" s="44"/>
    </row>
    <row r="34" spans="1:12" ht="13.5" customHeight="1">
      <c r="A34" s="34">
        <f t="shared" si="4"/>
        <v>41637</v>
      </c>
      <c r="B34" s="35"/>
      <c r="C34" s="22" t="str">
        <f t="shared" si="0"/>
        <v>(日)</v>
      </c>
      <c r="D34" s="24"/>
      <c r="E34" s="24"/>
      <c r="F34" s="24"/>
      <c r="G34" s="24"/>
      <c r="H34" s="24"/>
      <c r="I34" s="27">
        <f t="shared" si="1"/>
        <v>0</v>
      </c>
      <c r="J34" s="26">
        <f t="shared" si="2"/>
      </c>
      <c r="K34" s="23" t="str">
        <f t="shared" si="3"/>
        <v>0:00</v>
      </c>
      <c r="L34" s="42" t="str">
        <f>IF(SUM(I34:I40)&gt;"40:00"*1,IF(SUM(I34:I40)-"40:00"-SUM(K34:K40)&gt;0,SUM(I34:I40)-"40:00"-SUM(K34:K40),"0:00"),"0:00")</f>
        <v>0:00</v>
      </c>
    </row>
    <row r="35" spans="1:12" ht="13.5" customHeight="1">
      <c r="A35" s="34">
        <f t="shared" si="4"/>
        <v>41638</v>
      </c>
      <c r="B35" s="35"/>
      <c r="C35" s="22" t="str">
        <f t="shared" si="0"/>
        <v>(月)</v>
      </c>
      <c r="D35" s="24"/>
      <c r="E35" s="24"/>
      <c r="F35" s="24"/>
      <c r="G35" s="24"/>
      <c r="H35" s="24"/>
      <c r="I35" s="20">
        <f t="shared" si="1"/>
        <v>0</v>
      </c>
      <c r="J35" s="19">
        <f t="shared" si="2"/>
      </c>
      <c r="K35" s="23" t="str">
        <f t="shared" si="3"/>
        <v>0:00</v>
      </c>
      <c r="L35" s="43"/>
    </row>
    <row r="36" spans="1:12" ht="13.5" customHeight="1">
      <c r="A36" s="34">
        <f t="shared" si="4"/>
        <v>41639</v>
      </c>
      <c r="B36" s="35"/>
      <c r="C36" s="22" t="str">
        <f t="shared" si="0"/>
        <v>(火)</v>
      </c>
      <c r="D36" s="24"/>
      <c r="E36" s="24"/>
      <c r="F36" s="24"/>
      <c r="G36" s="24"/>
      <c r="H36" s="24"/>
      <c r="I36" s="20">
        <f t="shared" si="1"/>
        <v>0</v>
      </c>
      <c r="J36" s="19">
        <f t="shared" si="2"/>
      </c>
      <c r="K36" s="23" t="str">
        <f t="shared" si="3"/>
        <v>0:00</v>
      </c>
      <c r="L36" s="43"/>
    </row>
    <row r="37" spans="1:12" ht="13.5" customHeight="1">
      <c r="A37" s="34">
        <f t="shared" si="4"/>
        <v>41640</v>
      </c>
      <c r="B37" s="35"/>
      <c r="C37" s="22" t="str">
        <f t="shared" si="0"/>
        <v>(水)</v>
      </c>
      <c r="D37" s="25"/>
      <c r="E37" s="25"/>
      <c r="F37" s="25"/>
      <c r="G37" s="25"/>
      <c r="H37" s="25"/>
      <c r="I37" s="20">
        <f t="shared" si="1"/>
        <v>0</v>
      </c>
      <c r="J37" s="19">
        <f t="shared" si="2"/>
      </c>
      <c r="K37" s="23" t="str">
        <f t="shared" si="3"/>
        <v>0:00</v>
      </c>
      <c r="L37" s="43"/>
    </row>
    <row r="38" spans="1:12" ht="13.5" customHeight="1">
      <c r="A38" s="34">
        <f t="shared" si="4"/>
        <v>41641</v>
      </c>
      <c r="B38" s="35"/>
      <c r="C38" s="22" t="str">
        <f t="shared" si="0"/>
        <v>(木)</v>
      </c>
      <c r="D38" s="25"/>
      <c r="E38" s="25"/>
      <c r="F38" s="25"/>
      <c r="G38" s="25"/>
      <c r="H38" s="25"/>
      <c r="I38" s="20">
        <f t="shared" si="1"/>
        <v>0</v>
      </c>
      <c r="J38" s="19">
        <f t="shared" si="2"/>
      </c>
      <c r="K38" s="23" t="str">
        <f t="shared" si="3"/>
        <v>0:00</v>
      </c>
      <c r="L38" s="43"/>
    </row>
    <row r="39" spans="1:12" ht="13.5" customHeight="1">
      <c r="A39" s="34">
        <f t="shared" si="4"/>
        <v>41642</v>
      </c>
      <c r="B39" s="35"/>
      <c r="C39" s="22" t="str">
        <f t="shared" si="0"/>
        <v>(金)</v>
      </c>
      <c r="D39" s="24"/>
      <c r="E39" s="24"/>
      <c r="F39" s="24"/>
      <c r="G39" s="24"/>
      <c r="H39" s="24"/>
      <c r="I39" s="20">
        <f t="shared" si="1"/>
        <v>0</v>
      </c>
      <c r="J39" s="19">
        <f t="shared" si="2"/>
      </c>
      <c r="K39" s="23" t="str">
        <f t="shared" si="3"/>
        <v>0:00</v>
      </c>
      <c r="L39" s="43"/>
    </row>
    <row r="40" spans="1:12" ht="13.5" customHeight="1">
      <c r="A40" s="34">
        <f t="shared" si="4"/>
        <v>41643</v>
      </c>
      <c r="B40" s="35"/>
      <c r="C40" s="22" t="str">
        <f t="shared" si="0"/>
        <v>(土)</v>
      </c>
      <c r="D40" s="21"/>
      <c r="E40" s="21"/>
      <c r="F40" s="21"/>
      <c r="G40" s="21"/>
      <c r="H40" s="21"/>
      <c r="I40" s="20">
        <f t="shared" si="1"/>
        <v>0</v>
      </c>
      <c r="J40" s="19">
        <f t="shared" si="2"/>
      </c>
      <c r="K40" s="18" t="str">
        <f t="shared" si="3"/>
        <v>0:00</v>
      </c>
      <c r="L40" s="44"/>
    </row>
    <row r="41" spans="1:12" ht="13.5" customHeight="1">
      <c r="A41" s="14"/>
      <c r="B41" s="14"/>
      <c r="H41" s="17" t="s">
        <v>10</v>
      </c>
      <c r="I41" s="15">
        <f>SUM(I6:I40)</f>
        <v>0</v>
      </c>
      <c r="J41" s="16">
        <f>COUNTIF(J6:J40,"深")</f>
        <v>0</v>
      </c>
      <c r="K41" s="15">
        <f>SUM(K6:K40)</f>
        <v>0</v>
      </c>
      <c r="L41" s="15">
        <f>SUM(L6:L40)</f>
        <v>0</v>
      </c>
    </row>
    <row r="42" spans="1:12" ht="13.5" customHeight="1">
      <c r="A42" s="14"/>
      <c r="B42" s="14"/>
      <c r="H42" s="13"/>
      <c r="I42" s="11"/>
      <c r="J42" s="12"/>
      <c r="K42" s="11"/>
      <c r="L42" s="11"/>
    </row>
    <row r="43" ht="13.5" customHeight="1">
      <c r="A43" s="1" t="s">
        <v>9</v>
      </c>
    </row>
    <row r="44" spans="1:13" ht="13.5" customHeight="1">
      <c r="A44" s="10"/>
      <c r="B44" s="10"/>
      <c r="C44" s="9" t="s">
        <v>8</v>
      </c>
      <c r="D44" s="8">
        <f>I41</f>
        <v>0</v>
      </c>
      <c r="E44" s="5" t="s">
        <v>6</v>
      </c>
      <c r="F44" s="7" t="s">
        <v>7</v>
      </c>
      <c r="G44" s="8">
        <f>K41+L41</f>
        <v>0</v>
      </c>
      <c r="H44" s="5" t="s">
        <v>6</v>
      </c>
      <c r="I44" s="7" t="s">
        <v>5</v>
      </c>
      <c r="J44" s="6">
        <f>J41</f>
        <v>0</v>
      </c>
      <c r="K44" s="5" t="s">
        <v>4</v>
      </c>
      <c r="L44" s="4"/>
      <c r="M44" s="3"/>
    </row>
    <row r="45" spans="1:13" ht="13.5" customHeight="1">
      <c r="A45" s="38">
        <f>IF(G44&gt;0,"✔","")</f>
      </c>
      <c r="B45" s="33" t="s">
        <v>3</v>
      </c>
      <c r="C45" s="33"/>
      <c r="D45" s="33"/>
      <c r="E45" s="33"/>
      <c r="F45" s="33"/>
      <c r="G45" s="33"/>
      <c r="H45" s="33"/>
      <c r="I45" s="33"/>
      <c r="J45" s="33"/>
      <c r="K45" s="33"/>
      <c r="L45" s="33"/>
      <c r="M45" s="33"/>
    </row>
    <row r="46" spans="1:13" ht="13.5" customHeight="1">
      <c r="A46" s="38"/>
      <c r="B46" s="33"/>
      <c r="C46" s="33"/>
      <c r="D46" s="33"/>
      <c r="E46" s="33"/>
      <c r="F46" s="33"/>
      <c r="G46" s="33"/>
      <c r="H46" s="33"/>
      <c r="I46" s="33"/>
      <c r="J46" s="33"/>
      <c r="K46" s="33"/>
      <c r="L46" s="33"/>
      <c r="M46" s="33"/>
    </row>
    <row r="47" spans="1:13" ht="13.5" customHeight="1">
      <c r="A47" s="38">
        <f>IF(G44&gt;"45:00"*1,"✔","")</f>
      </c>
      <c r="B47" s="33" t="s">
        <v>27</v>
      </c>
      <c r="C47" s="33"/>
      <c r="D47" s="33"/>
      <c r="E47" s="33"/>
      <c r="F47" s="33"/>
      <c r="G47" s="33"/>
      <c r="H47" s="33"/>
      <c r="I47" s="33"/>
      <c r="J47" s="33"/>
      <c r="K47" s="33"/>
      <c r="L47" s="33"/>
      <c r="M47" s="33"/>
    </row>
    <row r="48" spans="1:13" ht="13.5" customHeight="1">
      <c r="A48" s="38"/>
      <c r="B48" s="33"/>
      <c r="C48" s="33"/>
      <c r="D48" s="33"/>
      <c r="E48" s="33"/>
      <c r="F48" s="33"/>
      <c r="G48" s="33"/>
      <c r="H48" s="33"/>
      <c r="I48" s="33"/>
      <c r="J48" s="33"/>
      <c r="K48" s="33"/>
      <c r="L48" s="33"/>
      <c r="M48" s="33"/>
    </row>
    <row r="49" spans="1:13" ht="13.5" customHeight="1">
      <c r="A49" s="38"/>
      <c r="B49" s="33"/>
      <c r="C49" s="33"/>
      <c r="D49" s="33"/>
      <c r="E49" s="33"/>
      <c r="F49" s="33"/>
      <c r="G49" s="33"/>
      <c r="H49" s="33"/>
      <c r="I49" s="33"/>
      <c r="J49" s="33"/>
      <c r="K49" s="33"/>
      <c r="L49" s="33"/>
      <c r="M49" s="33"/>
    </row>
    <row r="50" spans="1:13" ht="13.5" customHeight="1">
      <c r="A50" s="38"/>
      <c r="B50" s="33"/>
      <c r="C50" s="33"/>
      <c r="D50" s="33"/>
      <c r="E50" s="33"/>
      <c r="F50" s="33"/>
      <c r="G50" s="33"/>
      <c r="H50" s="33"/>
      <c r="I50" s="33"/>
      <c r="J50" s="33"/>
      <c r="K50" s="33"/>
      <c r="L50" s="33"/>
      <c r="M50" s="33"/>
    </row>
    <row r="51" spans="1:13" ht="13.5" customHeight="1">
      <c r="A51" s="38"/>
      <c r="B51" s="33"/>
      <c r="C51" s="33"/>
      <c r="D51" s="33"/>
      <c r="E51" s="33"/>
      <c r="F51" s="33"/>
      <c r="G51" s="33"/>
      <c r="H51" s="33"/>
      <c r="I51" s="33"/>
      <c r="J51" s="33"/>
      <c r="K51" s="33"/>
      <c r="L51" s="33"/>
      <c r="M51" s="33"/>
    </row>
    <row r="52" spans="1:13" ht="13.5" customHeight="1">
      <c r="A52" s="38">
        <f>IF(G44&gt;"80:00"*1,"✔","")</f>
      </c>
      <c r="B52" s="33" t="s">
        <v>2</v>
      </c>
      <c r="C52" s="33"/>
      <c r="D52" s="33"/>
      <c r="E52" s="33"/>
      <c r="F52" s="33"/>
      <c r="G52" s="33"/>
      <c r="H52" s="33"/>
      <c r="I52" s="33"/>
      <c r="J52" s="33"/>
      <c r="K52" s="33"/>
      <c r="L52" s="33"/>
      <c r="M52" s="33"/>
    </row>
    <row r="53" spans="1:13" ht="13.5" customHeight="1">
      <c r="A53" s="38"/>
      <c r="B53" s="33"/>
      <c r="C53" s="33"/>
      <c r="D53" s="33"/>
      <c r="E53" s="33"/>
      <c r="F53" s="33"/>
      <c r="G53" s="33"/>
      <c r="H53" s="33"/>
      <c r="I53" s="33"/>
      <c r="J53" s="33"/>
      <c r="K53" s="33"/>
      <c r="L53" s="33"/>
      <c r="M53" s="33"/>
    </row>
    <row r="54" spans="1:13" ht="13.5" customHeight="1">
      <c r="A54" s="38"/>
      <c r="B54" s="33"/>
      <c r="C54" s="33"/>
      <c r="D54" s="33"/>
      <c r="E54" s="33"/>
      <c r="F54" s="33"/>
      <c r="G54" s="33"/>
      <c r="H54" s="33"/>
      <c r="I54" s="33"/>
      <c r="J54" s="33"/>
      <c r="K54" s="33"/>
      <c r="L54" s="33"/>
      <c r="M54" s="33"/>
    </row>
    <row r="55" spans="1:13" ht="13.5" customHeight="1">
      <c r="A55" s="38">
        <f>IF(G44&gt;"100:00"*1,"✔","")</f>
      </c>
      <c r="B55" s="33" t="s">
        <v>1</v>
      </c>
      <c r="C55" s="33"/>
      <c r="D55" s="33"/>
      <c r="E55" s="33"/>
      <c r="F55" s="33"/>
      <c r="G55" s="33"/>
      <c r="H55" s="33"/>
      <c r="I55" s="33"/>
      <c r="J55" s="33"/>
      <c r="K55" s="33"/>
      <c r="L55" s="33"/>
      <c r="M55" s="33"/>
    </row>
    <row r="56" spans="1:13" ht="13.5" customHeight="1">
      <c r="A56" s="38"/>
      <c r="B56" s="33"/>
      <c r="C56" s="33"/>
      <c r="D56" s="33"/>
      <c r="E56" s="33"/>
      <c r="F56" s="33"/>
      <c r="G56" s="33"/>
      <c r="H56" s="33"/>
      <c r="I56" s="33"/>
      <c r="J56" s="33"/>
      <c r="K56" s="33"/>
      <c r="L56" s="33"/>
      <c r="M56" s="33"/>
    </row>
    <row r="57" spans="1:13" ht="13.5" customHeight="1">
      <c r="A57" s="38"/>
      <c r="B57" s="33"/>
      <c r="C57" s="33"/>
      <c r="D57" s="33"/>
      <c r="E57" s="33"/>
      <c r="F57" s="33"/>
      <c r="G57" s="33"/>
      <c r="H57" s="33"/>
      <c r="I57" s="33"/>
      <c r="J57" s="33"/>
      <c r="K57" s="33"/>
      <c r="L57" s="33"/>
      <c r="M57" s="33"/>
    </row>
    <row r="58" spans="1:13" ht="13.5" customHeight="1">
      <c r="A58" s="38">
        <f>IF(J44&gt;=4,"✔","")</f>
      </c>
      <c r="B58" s="33" t="s">
        <v>0</v>
      </c>
      <c r="C58" s="33"/>
      <c r="D58" s="33"/>
      <c r="E58" s="33"/>
      <c r="F58" s="33"/>
      <c r="G58" s="33"/>
      <c r="H58" s="33"/>
      <c r="I58" s="33"/>
      <c r="J58" s="33"/>
      <c r="K58" s="33"/>
      <c r="L58" s="33"/>
      <c r="M58" s="33"/>
    </row>
    <row r="59" spans="1:13" ht="13.5" customHeight="1">
      <c r="A59" s="38"/>
      <c r="B59" s="33"/>
      <c r="C59" s="33"/>
      <c r="D59" s="33"/>
      <c r="E59" s="33"/>
      <c r="F59" s="33"/>
      <c r="G59" s="33"/>
      <c r="H59" s="33"/>
      <c r="I59" s="33"/>
      <c r="J59" s="33"/>
      <c r="K59" s="33"/>
      <c r="L59" s="33"/>
      <c r="M59" s="33"/>
    </row>
    <row r="60" spans="1:13" ht="13.5" customHeight="1">
      <c r="A60" s="38"/>
      <c r="B60" s="33"/>
      <c r="C60" s="33"/>
      <c r="D60" s="33"/>
      <c r="E60" s="33"/>
      <c r="F60" s="33"/>
      <c r="G60" s="33"/>
      <c r="H60" s="33"/>
      <c r="I60" s="33"/>
      <c r="J60" s="33"/>
      <c r="K60" s="33"/>
      <c r="L60" s="33"/>
      <c r="M60" s="33"/>
    </row>
    <row r="61" spans="1:13" ht="13.5" customHeight="1">
      <c r="A61" s="38"/>
      <c r="B61" s="33"/>
      <c r="C61" s="33"/>
      <c r="D61" s="33"/>
      <c r="E61" s="33"/>
      <c r="F61" s="33"/>
      <c r="G61" s="33"/>
      <c r="H61" s="33"/>
      <c r="I61" s="33"/>
      <c r="J61" s="33"/>
      <c r="K61" s="33"/>
      <c r="L61" s="33"/>
      <c r="M61" s="33"/>
    </row>
    <row r="62" spans="1:13" ht="13.5" customHeight="1">
      <c r="A62" s="38"/>
      <c r="B62" s="33"/>
      <c r="C62" s="33"/>
      <c r="D62" s="33"/>
      <c r="E62" s="33"/>
      <c r="F62" s="33"/>
      <c r="G62" s="33"/>
      <c r="H62" s="33"/>
      <c r="I62" s="33"/>
      <c r="J62" s="33"/>
      <c r="K62" s="33"/>
      <c r="L62" s="33"/>
      <c r="M62" s="33"/>
    </row>
  </sheetData>
  <sheetProtection sheet="1"/>
  <mergeCells count="54">
    <mergeCell ref="A3:B3"/>
    <mergeCell ref="C3:D3"/>
    <mergeCell ref="A5:B5"/>
    <mergeCell ref="A6:B6"/>
    <mergeCell ref="L6:L12"/>
    <mergeCell ref="A7:B7"/>
    <mergeCell ref="A8:B8"/>
    <mergeCell ref="A9:B9"/>
    <mergeCell ref="A10:B10"/>
    <mergeCell ref="A11:B11"/>
    <mergeCell ref="A12:B12"/>
    <mergeCell ref="A13:B13"/>
    <mergeCell ref="L13:L19"/>
    <mergeCell ref="A14:B14"/>
    <mergeCell ref="A15:B15"/>
    <mergeCell ref="A16:B16"/>
    <mergeCell ref="A17:B17"/>
    <mergeCell ref="A18:B18"/>
    <mergeCell ref="A19:B19"/>
    <mergeCell ref="A20:B20"/>
    <mergeCell ref="L20:L26"/>
    <mergeCell ref="A21:B21"/>
    <mergeCell ref="A22:B22"/>
    <mergeCell ref="A23:B23"/>
    <mergeCell ref="A24:B24"/>
    <mergeCell ref="A25:B25"/>
    <mergeCell ref="A26:B26"/>
    <mergeCell ref="A27:B27"/>
    <mergeCell ref="L27:L33"/>
    <mergeCell ref="A28:B28"/>
    <mergeCell ref="A29:B29"/>
    <mergeCell ref="A30:B30"/>
    <mergeCell ref="A31:B31"/>
    <mergeCell ref="A32:B32"/>
    <mergeCell ref="A33:B33"/>
    <mergeCell ref="B52:M54"/>
    <mergeCell ref="A34:B34"/>
    <mergeCell ref="L34:L40"/>
    <mergeCell ref="A35:B35"/>
    <mergeCell ref="A36:B36"/>
    <mergeCell ref="A37:B37"/>
    <mergeCell ref="A38:B38"/>
    <mergeCell ref="A39:B39"/>
    <mergeCell ref="A40:B40"/>
    <mergeCell ref="H2:M3"/>
    <mergeCell ref="A55:A57"/>
    <mergeCell ref="B55:M57"/>
    <mergeCell ref="A58:A62"/>
    <mergeCell ref="B58:M62"/>
    <mergeCell ref="A45:A46"/>
    <mergeCell ref="B45:M46"/>
    <mergeCell ref="A47:A51"/>
    <mergeCell ref="B47:M51"/>
    <mergeCell ref="A52:A54"/>
  </mergeCells>
  <printOptions/>
  <pageMargins left="0.5118110236220472" right="0.5118110236220472" top="0.31496062992125984" bottom="0.3149606299212598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2013-12-14T02:09:10Z</dcterms:created>
  <dcterms:modified xsi:type="dcterms:W3CDTF">2013-12-16T05:48:31Z</dcterms:modified>
  <cp:category/>
  <cp:version/>
  <cp:contentType/>
  <cp:contentStatus/>
</cp:coreProperties>
</file>